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showInkAnnotation="0" codeName="ЭтаКнига" defaultThemeVersion="124226"/>
  <bookViews>
    <workbookView xWindow="0" yWindow="0" windowWidth="24000" windowHeight="8535" tabRatio="536" activeTab="1"/>
  </bookViews>
  <sheets>
    <sheet name="Инструкция" sheetId="6" r:id="rId1"/>
    <sheet name="Информация об ОО" sheetId="14" r:id="rId2"/>
    <sheet name="otchet" sheetId="3" r:id="rId3"/>
    <sheet name="служ" sheetId="11" state="hidden" r:id="rId4"/>
    <sheet name="Лист1" sheetId="15" r:id="rId5"/>
  </sheets>
  <definedNames>
    <definedName name="add">#REF!</definedName>
    <definedName name="address">#REF!</definedName>
    <definedName name="book14">#REF!</definedName>
    <definedName name="book5">#REF!</definedName>
    <definedName name="buka">служ!$Q$2:$Q$41</definedName>
    <definedName name="danet">'Информация об ОО'!#REF!</definedName>
    <definedName name="fgos">'Информация об ОО'!#REF!</definedName>
    <definedName name="gender">служ!$O$2:$O$3</definedName>
    <definedName name="gorsel">'Информация об ОО'!#REF!</definedName>
    <definedName name="in_yaz">'Информация об ОО'!#REF!</definedName>
    <definedName name="klass">служ!$J$2:$J$3</definedName>
    <definedName name="kval">служ!$C$6:$C$10</definedName>
    <definedName name="nasel">'Информация об ОО'!#REF!</definedName>
    <definedName name="nmb_cl">#REF!</definedName>
    <definedName name="nmb_cl5">#REF!</definedName>
    <definedName name="nmb_cl8">#REF!</definedName>
    <definedName name="nmb_r">#REF!</definedName>
    <definedName name="ocen">служ!$P$2:$P$6</definedName>
    <definedName name="otip">'Информация об ОО'!#REF!</definedName>
    <definedName name="para">'Информация об ОО'!$Q$1:$Q$25</definedName>
    <definedName name="parall">служ!$C$2:$C$3</definedName>
    <definedName name="reg_mun">'Информация об ОО'!#REF!</definedName>
    <definedName name="st_pt">#REF!</definedName>
    <definedName name="st_pt5">#REF!</definedName>
    <definedName name="st_pt8">#REF!</definedName>
    <definedName name="teach">служ!$A$2:$A$26</definedName>
    <definedName name="teach_s">служ!$A$2</definedName>
    <definedName name="yn_">служ!$E$2:$E$3</definedName>
  </definedNames>
  <calcPr calcId="124519"/>
</workbook>
</file>

<file path=xl/calcChain.xml><?xml version="1.0" encoding="utf-8"?>
<calcChain xmlns="http://schemas.openxmlformats.org/spreadsheetml/2006/main">
  <c r="B1" i="3"/>
  <c r="H25" i="14" l="1"/>
  <c r="K25" l="1"/>
  <c r="L25" l="1"/>
  <c r="A25" s="1"/>
  <c r="H24" l="1"/>
  <c r="H18"/>
  <c r="J18" s="1"/>
  <c r="H19"/>
  <c r="I19" s="1"/>
  <c r="H20"/>
  <c r="K20" s="1"/>
  <c r="L20" s="1"/>
  <c r="H21"/>
  <c r="K21" s="1"/>
  <c r="L21" s="1"/>
  <c r="H22"/>
  <c r="J22" s="1"/>
  <c r="H23"/>
  <c r="I23" s="1"/>
  <c r="H17"/>
  <c r="J17" s="1"/>
  <c r="I21" l="1"/>
  <c r="J20"/>
  <c r="J21"/>
  <c r="I20"/>
  <c r="I18"/>
  <c r="K17"/>
  <c r="L17" s="1"/>
  <c r="I22"/>
  <c r="K24"/>
  <c r="I17"/>
  <c r="K23"/>
  <c r="L23" s="1"/>
  <c r="K19"/>
  <c r="L19" s="1"/>
  <c r="J23"/>
  <c r="K22"/>
  <c r="L22" s="1"/>
  <c r="J19"/>
  <c r="K18"/>
  <c r="L18" s="1"/>
  <c r="L24" l="1"/>
  <c r="A24" s="1"/>
  <c r="A17"/>
  <c r="A23"/>
  <c r="A18"/>
  <c r="A19"/>
  <c r="A22"/>
  <c r="A20"/>
  <c r="A21"/>
  <c r="H16"/>
  <c r="CE1" i="3"/>
  <c r="CD1"/>
  <c r="CH2"/>
  <c r="CG1"/>
  <c r="CC2"/>
  <c r="CD2"/>
  <c r="CF2"/>
  <c r="CC1"/>
  <c r="CG2"/>
  <c r="CE2"/>
  <c r="CF1"/>
  <c r="CH1"/>
  <c r="I16" i="14" l="1"/>
  <c r="J16"/>
  <c r="K16"/>
  <c r="L16" s="1"/>
  <c r="BU1" i="3"/>
  <c r="BR1"/>
  <c r="BZ2"/>
  <c r="BL2"/>
  <c r="BS1"/>
  <c r="BO1"/>
  <c r="BT1"/>
  <c r="BS2"/>
  <c r="CB2"/>
  <c r="BU2"/>
  <c r="BR2"/>
  <c r="BP1"/>
  <c r="BJ2"/>
  <c r="BL1"/>
  <c r="BW2"/>
  <c r="BO2"/>
  <c r="BH2"/>
  <c r="BK2"/>
  <c r="BK1"/>
  <c r="BJ1"/>
  <c r="BM2"/>
  <c r="BZ1"/>
  <c r="BT2"/>
  <c r="BW1"/>
  <c r="BY1"/>
  <c r="BQ2"/>
  <c r="BI1"/>
  <c r="CA1"/>
  <c r="BQ1"/>
  <c r="BH1"/>
  <c r="BM1"/>
  <c r="BG1"/>
  <c r="BG2"/>
  <c r="BI2"/>
  <c r="CB1"/>
  <c r="BF1"/>
  <c r="BX2"/>
  <c r="BN2"/>
  <c r="BV2"/>
  <c r="BY2"/>
  <c r="BV1"/>
  <c r="BN1"/>
  <c r="CA2"/>
  <c r="BF2"/>
  <c r="BX1"/>
  <c r="BP2"/>
  <c r="A16" i="14" l="1"/>
  <c r="H3"/>
  <c r="I3" s="1"/>
  <c r="AK3" i="3"/>
  <c r="AL2"/>
  <c r="AC3"/>
  <c r="AO2"/>
  <c r="T3"/>
  <c r="BE3"/>
  <c r="AB3"/>
  <c r="AG2"/>
  <c r="AP2"/>
  <c r="AT3"/>
  <c r="AM2"/>
  <c r="BE1"/>
  <c r="BC1"/>
  <c r="AD3"/>
  <c r="AQ2"/>
  <c r="AY3"/>
  <c r="AK2"/>
  <c r="AZ3"/>
  <c r="BA2"/>
  <c r="AO3"/>
  <c r="AZ1"/>
  <c r="AN2"/>
  <c r="AG3"/>
  <c r="AT2"/>
  <c r="AJ3"/>
  <c r="BC3"/>
  <c r="Y3"/>
  <c r="AF2"/>
  <c r="U3"/>
  <c r="AS3"/>
  <c r="AY1"/>
  <c r="AR3"/>
  <c r="BD3"/>
  <c r="AI2"/>
  <c r="AV2"/>
  <c r="AH2"/>
  <c r="W3"/>
  <c r="AJ2"/>
  <c r="AH3"/>
  <c r="Z3"/>
  <c r="S3"/>
  <c r="AW2"/>
  <c r="AI3"/>
  <c r="AS2"/>
  <c r="AX3"/>
  <c r="BB2"/>
  <c r="AU3"/>
  <c r="AA3"/>
  <c r="AP3"/>
  <c r="AX2"/>
  <c r="V3"/>
  <c r="AY2"/>
  <c r="BB1"/>
  <c r="BD2"/>
  <c r="AV3"/>
  <c r="BA1"/>
  <c r="AW3"/>
  <c r="AU2"/>
  <c r="AE3"/>
  <c r="AN3"/>
  <c r="AZ2"/>
  <c r="AQ3"/>
  <c r="X3"/>
  <c r="AL3"/>
  <c r="BE2"/>
  <c r="BB3"/>
  <c r="BD1"/>
  <c r="AM3"/>
  <c r="AX1"/>
  <c r="BC2"/>
  <c r="BA3"/>
  <c r="AR2"/>
  <c r="AF3"/>
  <c r="H4" i="14" l="1"/>
  <c r="H5"/>
  <c r="H6"/>
  <c r="H7"/>
  <c r="H8"/>
  <c r="H9"/>
  <c r="H10"/>
  <c r="H11"/>
  <c r="H12"/>
  <c r="H13"/>
  <c r="H14"/>
  <c r="H15"/>
  <c r="H26"/>
  <c r="K4" l="1"/>
  <c r="I15"/>
  <c r="I11"/>
  <c r="I14"/>
  <c r="I10"/>
  <c r="K6"/>
  <c r="K26"/>
  <c r="I7"/>
  <c r="I9"/>
  <c r="J5"/>
  <c r="K8"/>
  <c r="J13"/>
  <c r="I13"/>
  <c r="K12"/>
  <c r="L12" s="1"/>
  <c r="I12"/>
  <c r="K10"/>
  <c r="J8"/>
  <c r="I5"/>
  <c r="K9"/>
  <c r="L9" s="1"/>
  <c r="K13"/>
  <c r="L13" s="1"/>
  <c r="J12"/>
  <c r="J9"/>
  <c r="I8"/>
  <c r="K5"/>
  <c r="L5" s="1"/>
  <c r="J4"/>
  <c r="I4"/>
  <c r="J14"/>
  <c r="J3"/>
  <c r="K3"/>
  <c r="J15"/>
  <c r="K15"/>
  <c r="J10"/>
  <c r="J11"/>
  <c r="K11"/>
  <c r="I6"/>
  <c r="J6"/>
  <c r="K14"/>
  <c r="J7"/>
  <c r="K7"/>
  <c r="A5" l="1"/>
  <c r="L4"/>
  <c r="A4" s="1"/>
  <c r="A12"/>
  <c r="A9"/>
  <c r="A13"/>
  <c r="L6"/>
  <c r="A6" s="1"/>
  <c r="L8"/>
  <c r="A8" s="1"/>
  <c r="L26"/>
  <c r="A26" s="1"/>
  <c r="L3"/>
  <c r="A3" s="1"/>
  <c r="L10"/>
  <c r="A10" s="1"/>
  <c r="L11"/>
  <c r="A11" s="1"/>
  <c r="L7"/>
  <c r="A7" s="1"/>
  <c r="L15"/>
  <c r="A15" s="1"/>
  <c r="L14"/>
  <c r="A14" s="1"/>
  <c r="L1" i="3"/>
  <c r="M1"/>
  <c r="N1"/>
  <c r="O1"/>
  <c r="Q1"/>
  <c r="J1"/>
  <c r="G1" i="11"/>
  <c r="GF1" i="3"/>
  <c r="Z2"/>
  <c r="Y2"/>
  <c r="AW1"/>
  <c r="AK1"/>
  <c r="W1"/>
  <c r="AD2"/>
  <c r="AP1"/>
  <c r="AN1"/>
  <c r="AE2"/>
  <c r="AO1"/>
  <c r="R3"/>
  <c r="AH1"/>
  <c r="Z1"/>
  <c r="AQ1"/>
  <c r="Y1"/>
  <c r="R2"/>
  <c r="V1"/>
  <c r="AJ1"/>
  <c r="X1"/>
  <c r="X2"/>
  <c r="AC2"/>
  <c r="W2"/>
  <c r="AU1"/>
  <c r="R1"/>
  <c r="S2"/>
  <c r="AR1"/>
  <c r="AT1"/>
  <c r="AD1"/>
  <c r="AI1"/>
  <c r="AG1"/>
  <c r="AB1"/>
  <c r="AL1"/>
  <c r="AB2"/>
  <c r="AA1"/>
  <c r="U2"/>
  <c r="AS1"/>
  <c r="T1"/>
  <c r="T2"/>
  <c r="V2"/>
  <c r="AM1"/>
  <c r="U1"/>
  <c r="S1"/>
  <c r="AC1"/>
  <c r="AV1"/>
  <c r="AE1"/>
  <c r="AF1"/>
  <c r="AA2"/>
  <c r="K1" l="1"/>
  <c r="B2" l="1"/>
  <c r="B3" s="1"/>
  <c r="A1" l="1"/>
</calcChain>
</file>

<file path=xl/sharedStrings.xml><?xml version="1.0" encoding="utf-8"?>
<sst xmlns="http://schemas.openxmlformats.org/spreadsheetml/2006/main" count="333" uniqueCount="265">
  <si>
    <t>kval</t>
  </si>
  <si>
    <t>Первая</t>
  </si>
  <si>
    <t>Аттестован(а) на соответствие должности</t>
  </si>
  <si>
    <t>Высшая</t>
  </si>
  <si>
    <t>Когда файл сдан, в системе появляется сообщение "Данные приняты, вы можете посмотреть их по ссылке ". В вэб-интерфейсе отобразятся принятые данные. Убедитесь, что они соответствуют данным, которые вносились в форму отчета.</t>
  </si>
  <si>
    <t>Отправленные отчёты и их актуальность Вы можете отслеживать в публикации, в которой сдавали отчет. Кликните по ссылке "посмотреть".</t>
  </si>
  <si>
    <t>Выберите публикацию, соответствующую сдаваемому отчёту. Нажмите на кнопку "Загрузить файл".</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</si>
  <si>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</si>
  <si>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Согласитесь сохранить в предложенном формате только текущий лист - нажмите "ОК" в появившемся окне.</t>
  </si>
  <si>
    <t xml:space="preserve">В открывшемся окне выберите кодировку "Win-1251" и разделитель поля ";" (точку с запятой). Остальные поля оставьте так, как есть. См. рисунок: </t>
  </si>
  <si>
    <t>в тексте письма укажите:</t>
  </si>
  <si>
    <t>Логин образовательной организации</t>
  </si>
  <si>
    <t>Если Вы не получили ответа в течение рабочего дня, отправьте повторное письмо.</t>
  </si>
  <si>
    <t>ocen</t>
  </si>
  <si>
    <t>Нажмите "сохранить".</t>
  </si>
  <si>
    <t>8 класс</t>
  </si>
  <si>
    <t>да</t>
  </si>
  <si>
    <t>нет</t>
  </si>
  <si>
    <t>yn_</t>
  </si>
  <si>
    <t>нет оценки</t>
  </si>
  <si>
    <t>5 класс</t>
  </si>
  <si>
    <t>8.3.</t>
  </si>
  <si>
    <t>Учитель 1</t>
  </si>
  <si>
    <t>Учитель 2</t>
  </si>
  <si>
    <t>Учитель 3</t>
  </si>
  <si>
    <t>Учитель 4</t>
  </si>
  <si>
    <t>Учитель 5</t>
  </si>
  <si>
    <t>Учитель 6</t>
  </si>
  <si>
    <t>Учитель 7</t>
  </si>
  <si>
    <t>Учитель 8</t>
  </si>
  <si>
    <t>Учитель 9</t>
  </si>
  <si>
    <t>Учитель 10</t>
  </si>
  <si>
    <t>Учитель 11</t>
  </si>
  <si>
    <t>Учитель 12</t>
  </si>
  <si>
    <t>Учитель 13</t>
  </si>
  <si>
    <t>Учитель 14</t>
  </si>
  <si>
    <t>Учитель 15</t>
  </si>
  <si>
    <t>Учитель 16</t>
  </si>
  <si>
    <t>Учитель 17</t>
  </si>
  <si>
    <t>Учитель 18</t>
  </si>
  <si>
    <t>Учитель 19</t>
  </si>
  <si>
    <t>Учитель 20</t>
  </si>
  <si>
    <t>Учитель 21</t>
  </si>
  <si>
    <t>Учитель 22</t>
  </si>
  <si>
    <t>Учитель 23</t>
  </si>
  <si>
    <t>Учитель 24</t>
  </si>
  <si>
    <t>Учитель 25</t>
  </si>
  <si>
    <t>parall</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</si>
  <si>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</si>
  <si>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Несоблюдение описанных выше требований существенно увеличит время обработки Вашего запроса.</t>
  </si>
  <si>
    <t>Подробное описание проблемы. По возможности укажите пункт инструкции, выполнение которого вызвало затруднения.</t>
  </si>
  <si>
    <t>Ваши ФИО</t>
  </si>
  <si>
    <t>версия 1.0</t>
  </si>
  <si>
    <t xml:space="preserve">       Инструкция по работе с формой </t>
  </si>
  <si>
    <t>Для редактирования частично заполненного поля пользуйтесь клавишей F2 (Fn+F2).</t>
  </si>
  <si>
    <t>При работе Вам будет видна только часть данных. Для перемещения используйте стрелки на клавиатуре и полосы прокрутки на экране.</t>
  </si>
  <si>
    <t>Не рекомендуем отключать защиту данного файла, так как работа формы может быть нарушена, что приведет к неправильной передаче данных.</t>
  </si>
  <si>
    <t xml:space="preserve">Сохраните заполненную форму, нажав комбинацию Ctrl+S. </t>
  </si>
  <si>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 Например:</t>
  </si>
  <si>
    <t>Допустимо открыть форму отчета в OpenOffice, заполнить, сохранить, снова открыть в OpenOffice, сформировать отчет</t>
  </si>
  <si>
    <t>Недопустимо открыть форму отчета в OpenOffice, заполнить, сохранить, открыть в Microsoft Excel, сформировать отчет</t>
  </si>
  <si>
    <t>При необходимости внести изменения в данные, вносите их в ранее заполненную форму, либо заполняйте форму заново целиком. Не сдавайте частично заполненную форму! Последняя сданная версия отчета заменяет предыдущие, поэтому при сдаче частично заполненной формы ранее предоставленные данные могут быть утеряны.</t>
  </si>
  <si>
    <t>buka</t>
  </si>
  <si>
    <t>А</t>
  </si>
  <si>
    <t>В</t>
  </si>
  <si>
    <t>Д</t>
  </si>
  <si>
    <t>Е</t>
  </si>
  <si>
    <t>Ё</t>
  </si>
  <si>
    <t>З</t>
  </si>
  <si>
    <t>И</t>
  </si>
  <si>
    <t>Й</t>
  </si>
  <si>
    <t>К</t>
  </si>
  <si>
    <t>Л</t>
  </si>
  <si>
    <t>Н</t>
  </si>
  <si>
    <t>О</t>
  </si>
  <si>
    <t>П</t>
  </si>
  <si>
    <t>Р</t>
  </si>
  <si>
    <t>С</t>
  </si>
  <si>
    <t>Т</t>
  </si>
  <si>
    <t>У</t>
  </si>
  <si>
    <t>Ф</t>
  </si>
  <si>
    <t>Х</t>
  </si>
  <si>
    <t>Ц</t>
  </si>
  <si>
    <t>Ч</t>
  </si>
  <si>
    <t>Ш</t>
  </si>
  <si>
    <t>Щ</t>
  </si>
  <si>
    <t>Э</t>
  </si>
  <si>
    <t>Ю</t>
  </si>
  <si>
    <t>Я</t>
  </si>
  <si>
    <t>Z</t>
  </si>
  <si>
    <t>Б</t>
  </si>
  <si>
    <t>Г</t>
  </si>
  <si>
    <t>Ж</t>
  </si>
  <si>
    <t>М</t>
  </si>
  <si>
    <t>gender</t>
  </si>
  <si>
    <t>В процессе работы над файлом не реже чем раз в 5-7 минут сохраняйте его, нажимая Ctrl+S.</t>
  </si>
  <si>
    <t xml:space="preserve"> 2.6.</t>
  </si>
  <si>
    <t>абвгдеёжзийклмнопрстуфхцчшщъыьэюяАБВГДЕЁЖЗИЙКЛМНОПРСТУФХЦЧШЩЪЫЬЭЮЯ</t>
  </si>
  <si>
    <t>1. Технические особенности работы с файлом формы-отчёта</t>
  </si>
  <si>
    <t xml:space="preserve">  1.1.  </t>
  </si>
  <si>
    <t xml:space="preserve">  1.2.</t>
  </si>
  <si>
    <t xml:space="preserve">  1.3.</t>
  </si>
  <si>
    <t xml:space="preserve">  1.4.</t>
  </si>
  <si>
    <t xml:space="preserve">  1.5.</t>
  </si>
  <si>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</si>
  <si>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</si>
  <si>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</si>
  <si>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</si>
  <si>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</si>
  <si>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</si>
  <si>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</si>
  <si>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</si>
  <si>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</si>
  <si>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знач1</t>
  </si>
  <si>
    <t>знач2</t>
  </si>
  <si>
    <t>знач3</t>
  </si>
  <si>
    <t xml:space="preserve"> 2.7.</t>
  </si>
  <si>
    <t xml:space="preserve"> 2.8.</t>
  </si>
  <si>
    <t xml:space="preserve"> 2.9.</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</si>
  <si>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</si>
  <si>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</si>
  <si>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</si>
  <si>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</si>
  <si>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</si>
  <si>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</si>
  <si>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 xml:space="preserve"> 4.1.</t>
  </si>
  <si>
    <t xml:space="preserve"> 4.2.</t>
  </si>
  <si>
    <t>Выберите в пункте меню "Файл" - "Сохранить как..."</t>
  </si>
  <si>
    <t>Выберите в пункте меню "Файл" - "Сохранить как...".
В MS Excel 2013 после этого нажмите кнопку "Обзор".</t>
  </si>
  <si>
    <t>Выберите папку для размещения csv-отчёта. Рекомендуем хранить все файлы проекта в одном месте.</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</si>
  <si>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</si>
  <si>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Согласитесь сохранить всю книгу в формате csv, нажав "ДА" в очередном окне.</t>
  </si>
  <si>
    <t>Нажмите "Ок". На появившемся предупреждении о сохранении только активного листа нажмите "Ок".</t>
  </si>
  <si>
    <t xml:space="preserve">Обязательно прикрепите к письму проблемные файлы: заполненную форму, csv-отчёт. При необходимости прикрепите скриншот (снимок экрана)*. </t>
  </si>
  <si>
    <t>7.1.</t>
  </si>
  <si>
    <t>7.2.</t>
  </si>
  <si>
    <t>7.3.</t>
  </si>
  <si>
    <t>7.4.</t>
  </si>
  <si>
    <t>7.5.</t>
  </si>
  <si>
    <t>Нажмите "Сохранить". На появившемся предупреждении выберите "Использовать текущий формат".</t>
  </si>
  <si>
    <t>8.1.</t>
  </si>
  <si>
    <t>8.2.</t>
  </si>
  <si>
    <t>8.4.</t>
  </si>
  <si>
    <t>Укажите в открывшемся окне расположение файла с csv - отчетом.</t>
  </si>
  <si>
    <t>4. Раздел "Информация об ОО"</t>
  </si>
  <si>
    <t xml:space="preserve">Перейдите в раздел "информация об ОО" (ярлычки внизу экрана). Впишите логин ОО в отведенное для него поле. </t>
  </si>
  <si>
    <t>тема: ВПР Проблемы otchet.csv &lt;логин&gt;</t>
  </si>
  <si>
    <t>Не астестован(а)</t>
  </si>
  <si>
    <t>Молодой специалист</t>
  </si>
  <si>
    <t>Настоящая форма-отчёт предназначена для сбора данных об участниках всероссийских проверочных работ.</t>
  </si>
  <si>
    <t>Русский язык</t>
  </si>
  <si>
    <t>Математика</t>
  </si>
  <si>
    <t>Окружающий мир</t>
  </si>
  <si>
    <t>Класс</t>
  </si>
  <si>
    <t>Предмет</t>
  </si>
  <si>
    <t>История</t>
  </si>
  <si>
    <t>Биология</t>
  </si>
  <si>
    <t>География</t>
  </si>
  <si>
    <t>Обществознание</t>
  </si>
  <si>
    <t>11 класс</t>
  </si>
  <si>
    <t>Физика</t>
  </si>
  <si>
    <t>Английский язык</t>
  </si>
  <si>
    <t>Участие в ВПР</t>
  </si>
  <si>
    <t>Дата; день недели</t>
  </si>
  <si>
    <t>F17</t>
  </si>
  <si>
    <t>F18</t>
  </si>
  <si>
    <t>F19</t>
  </si>
  <si>
    <t>F20</t>
  </si>
  <si>
    <t>F21</t>
  </si>
  <si>
    <t>F22</t>
  </si>
  <si>
    <t>F23</t>
  </si>
  <si>
    <t>F24</t>
  </si>
  <si>
    <t>F25</t>
  </si>
  <si>
    <t>F26</t>
  </si>
  <si>
    <t>F27</t>
  </si>
  <si>
    <t>F28</t>
  </si>
  <si>
    <t>F29</t>
  </si>
  <si>
    <t>F30</t>
  </si>
  <si>
    <t>F31</t>
  </si>
  <si>
    <t>F32</t>
  </si>
  <si>
    <t>F33</t>
  </si>
  <si>
    <t>F34</t>
  </si>
  <si>
    <t>F35</t>
  </si>
  <si>
    <t>F36</t>
  </si>
  <si>
    <t>F37</t>
  </si>
  <si>
    <t>4.3.</t>
  </si>
  <si>
    <t>Укажите, по каким предметам и в каких классах ОО планирует принять участие в ВПР.</t>
  </si>
  <si>
    <t xml:space="preserve">4.4. </t>
  </si>
  <si>
    <t>4.5.</t>
  </si>
  <si>
    <t>Укажите реализуемые в ОО программы обучения. Отметьте "да" напротив тех ступеней обучения, которые есть в ОО. Если данной ступени в ОО нет, оставьте поле пустым.</t>
  </si>
  <si>
    <t>F38</t>
  </si>
  <si>
    <t>F39</t>
  </si>
  <si>
    <t>F40</t>
  </si>
  <si>
    <t>F41</t>
  </si>
  <si>
    <t>F42</t>
  </si>
  <si>
    <t>F43</t>
  </si>
  <si>
    <t>F44</t>
  </si>
  <si>
    <t>F45</t>
  </si>
  <si>
    <t>F46</t>
  </si>
  <si>
    <t>F47</t>
  </si>
  <si>
    <t>F48</t>
  </si>
  <si>
    <t>Копируя данные из других источников, обязательно используйте режим специальной вставки: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</si>
  <si>
    <t>Подготовка файла отчёта для загрузки на сайте ФИС ОКО</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</si>
  <si>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</si>
  <si>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 xml:space="preserve">Авторизуйтесь в личном кабинете на сайте ФИС ОКО https://lk-fisoko.obrnadzor.gov.ru/, используя логин и пароль. </t>
  </si>
  <si>
    <t>5.1.</t>
  </si>
  <si>
    <t>5.2.</t>
  </si>
  <si>
    <t>5.3.</t>
  </si>
  <si>
    <t>5.4.</t>
  </si>
  <si>
    <t>5.5.</t>
  </si>
  <si>
    <t>5.6.</t>
  </si>
  <si>
    <t>5.7.</t>
  </si>
  <si>
    <t>5.8.</t>
  </si>
  <si>
    <t>5.9.</t>
  </si>
  <si>
    <t>5.10.</t>
  </si>
  <si>
    <t>6. Загрузка файла отчета при работе в OpenOffice 3</t>
  </si>
  <si>
    <t>6.1.</t>
  </si>
  <si>
    <t>6.2.</t>
  </si>
  <si>
    <t>6.3.</t>
  </si>
  <si>
    <t>6.4.</t>
  </si>
  <si>
    <t>6.5.</t>
  </si>
  <si>
    <t>6.6.</t>
  </si>
  <si>
    <t>6.7.</t>
  </si>
  <si>
    <t>6.8.</t>
  </si>
  <si>
    <t>6.9.</t>
  </si>
  <si>
    <t xml:space="preserve">    7. Отправка подготовленного отчета</t>
  </si>
  <si>
    <t>8. Решение проблем</t>
  </si>
  <si>
    <t>Данная форма предназначена для работы в MS Excel 2000-2016 или OpenOffice 3</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</si>
  <si>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</si>
  <si>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5. Создание файла отчета при работе в MS Excel 2000-2016</t>
  </si>
  <si>
    <t>Закройте форму, отказавшись сохранять изменения (это сделано в п. 5.2.)</t>
  </si>
  <si>
    <t>Внимание! Категорически запрещается удалять ячейки, строки, столбцы и двигать ячейки мышью.
Для очистки ячейки при работе в Microsoft Excel пользуйтесь клавишей DEL, при работе в OpenOffice Calc - клавишей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</si>
  <si>
    <t>Раздел "Информация об ОО" содержит общие сведения о реализуемых программах обучения и заявки на участие в ВПР.</t>
  </si>
  <si>
    <t>Раздел "otchet" формируется автоматически на основе остальных разделов и не требует отдельного заполнения. Он предназначен для формирования итогового csv-отчета.</t>
  </si>
  <si>
    <t>Большинство проблем связано с одной из следующих ошибок:
1) неверно указан логин;
2) заполнение отчета не закончено, т.е. на листе "otchet" осталось сообщение "Работа с отчетом не закончена";
3) сохранен не тот лист (не "otchet", см. п. 5.1 или 6.1);
4) неверный формат сдаваемого в систему файла (см. п. 5.5 или 6.5).</t>
  </si>
  <si>
    <t>Русский язык
 (часть 1 и часть 2)</t>
  </si>
  <si>
    <t>Заявка на участие во Всероссийских проверочных работах.
Весна 2020</t>
  </si>
  <si>
    <t>Данная форма предназначена для сбора заявок ОО, участвующих в ВПР весной 2020 г.
Ниже представлена пошаговая инструкция по заполнению формы, формированию и отправке отчета.</t>
  </si>
  <si>
    <t>Участие в ВПР в 4, 5, 6 и 7 классах является обязательным. В случае, если данные классы в ОО отсутствуют или в ОО в данный период планируются каникулы, необходнимо выбрать "нет" в графе "Участие", в графе "причина отказа от участия" необходимо выбрать из выпадающего списка причину: "данный класс отсутствует" или "каникулы в соответствии с годовым календарным учебным графиком (ГКУГ)"</t>
  </si>
  <si>
    <t>Строчкой выше дайте файлу имя otchet, добавив дату и т.д. по необходимости. Используйте только латинские буквы. 
Например: 20200220otchet179.</t>
  </si>
  <si>
    <t xml:space="preserve">30 марта-3 апреля, 6-10 апреля </t>
  </si>
  <si>
    <t>13-17 апреля, 20-24 апреля</t>
  </si>
  <si>
    <t>2-6 марта</t>
  </si>
  <si>
    <t>ВПР 2020</t>
  </si>
  <si>
    <t>После загрузки с сайта и сохранения файла с формой-отчётом  рекомендуется переименовать файл, добавив к названию номер или логин Вашей школы. Например: 2020form770179.xls</t>
  </si>
  <si>
    <t>Строчкой выше дайте файлу имя otchet, добавив дату и т.д. по необходимости. Используйте только латинские буквы. 
Например: 20200220otchet.</t>
  </si>
  <si>
    <t>F49</t>
  </si>
  <si>
    <t>F50</t>
  </si>
  <si>
    <t>F51</t>
  </si>
  <si>
    <t>F52</t>
  </si>
  <si>
    <t>F53</t>
  </si>
  <si>
    <t>F54</t>
  </si>
  <si>
    <t>F55</t>
  </si>
  <si>
    <t>F56</t>
  </si>
  <si>
    <t>14 апреля, вт</t>
  </si>
  <si>
    <t>16 апреля, чт</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</si>
  <si>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16"/>
        <rFont val="Arial"/>
        <family val="2"/>
        <charset val="204"/>
      </rPr>
      <t xml:space="preserve">helpfisoko@fioco.ru </t>
    </r>
  </si>
  <si>
    <t xml:space="preserve">Всероссийская проверочная работа по иностранному языку (английский, немецкий, французский) в 7 и 11 классах включает в себя письменную и устную части. Обе части работы выполняются в компьютерной форме в специально оборудованной для этого аудитории. Для выполнения работы на сайте будет размещено специальное ПО (программное обеспечение).  </t>
  </si>
  <si>
    <t>4.6.</t>
  </si>
  <si>
    <t>Для участия в ВПР по иностранным языкам в заявке следует указать, сколько дней необходимо для проведения проверочных работ в ОО. Количество дней ОО определяет самостоятельно в период, утвержденный графиком проведения ВПР. Для этого необходимо учесть количество обучающихся, которые будут принимать участие в работе, количество аудиторий, оборудованных станциями для записи ответов (рекомендуется использовать не более 4-х станций на одну аудиторию проведения, за исключением лингафонных кабинетов (+ одна резервная на каждую аудиторию проведения с 4-мя станциями)). 
На основании заявленного количества дней для ОО будет предоставлено соответствующее количество вариантов проверочных работ по иностранным языкам (2 варианта проверочных работ на каждый день проведения). При проведении проверочных работ в течение нескольких дней необходимо будет использовать новые варианты проверочных работ каждый день.</t>
  </si>
  <si>
    <t>Дни</t>
  </si>
  <si>
    <t xml:space="preserve">4 класс
</t>
  </si>
  <si>
    <t xml:space="preserve">5 класс
</t>
  </si>
  <si>
    <t xml:space="preserve">6 класс
</t>
  </si>
  <si>
    <t xml:space="preserve">7 класс </t>
  </si>
</sst>
</file>

<file path=xl/styles.xml><?xml version="1.0" encoding="utf-8"?>
<styleSheet xmlns="http://schemas.openxmlformats.org/spreadsheetml/2006/main">
  <fonts count="42">
    <font>
      <sz val="11"/>
      <color theme="1"/>
      <name val="Calibri"/>
      <family val="2"/>
      <scheme val="minor"/>
    </font>
    <font>
      <sz val="11"/>
      <color indexed="8"/>
      <name val="Calibri"/>
      <family val="2"/>
      <charset val="204"/>
    </font>
    <font>
      <sz val="11"/>
      <color indexed="8"/>
      <name val="Arial"/>
      <family val="2"/>
      <charset val="204"/>
    </font>
    <font>
      <sz val="10"/>
      <name val="Arial"/>
      <family val="2"/>
      <charset val="204"/>
    </font>
    <font>
      <b/>
      <sz val="14"/>
      <name val="Arial"/>
      <family val="2"/>
      <charset val="204"/>
    </font>
    <font>
      <sz val="14"/>
      <name val="Arial"/>
      <family val="2"/>
      <charset val="204"/>
    </font>
    <font>
      <sz val="11"/>
      <name val="Arial"/>
      <family val="2"/>
      <charset val="204"/>
    </font>
    <font>
      <b/>
      <sz val="12"/>
      <color indexed="62"/>
      <name val="Arial"/>
      <family val="2"/>
      <charset val="204"/>
    </font>
    <font>
      <sz val="12"/>
      <name val="Arial"/>
      <family val="2"/>
      <charset val="204"/>
    </font>
    <font>
      <b/>
      <sz val="11"/>
      <name val="Arial"/>
      <family val="2"/>
      <charset val="204"/>
    </font>
    <font>
      <b/>
      <sz val="11"/>
      <color indexed="60"/>
      <name val="Arial"/>
      <family val="2"/>
      <charset val="204"/>
    </font>
    <font>
      <sz val="11"/>
      <color indexed="10"/>
      <name val="Arial"/>
      <family val="2"/>
      <charset val="204"/>
    </font>
    <font>
      <b/>
      <sz val="14"/>
      <color indexed="62"/>
      <name val="Arial"/>
      <family val="2"/>
      <charset val="204"/>
    </font>
    <font>
      <u/>
      <sz val="11"/>
      <color indexed="12"/>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0"/>
      <name val="Arial Cyr"/>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sz val="11"/>
      <color indexed="8"/>
      <name val="Arial"/>
      <family val="2"/>
      <charset val="204"/>
    </font>
    <font>
      <b/>
      <sz val="14"/>
      <color indexed="10"/>
      <name val="Calibri"/>
      <family val="2"/>
      <charset val="204"/>
    </font>
    <font>
      <sz val="8"/>
      <name val="Calibri"/>
      <family val="2"/>
    </font>
    <font>
      <b/>
      <sz val="11"/>
      <color indexed="16"/>
      <name val="Arial"/>
      <family val="2"/>
      <charset val="204"/>
    </font>
    <font>
      <b/>
      <sz val="11"/>
      <color indexed="8"/>
      <name val="Arial"/>
      <family val="2"/>
      <charset val="204"/>
    </font>
    <font>
      <b/>
      <sz val="14"/>
      <color indexed="8"/>
      <name val="Arial"/>
      <family val="2"/>
      <charset val="204"/>
    </font>
    <font>
      <sz val="11"/>
      <color theme="1"/>
      <name val="Calibri"/>
      <family val="2"/>
      <scheme val="minor"/>
    </font>
    <font>
      <sz val="12"/>
      <color theme="1"/>
      <name val="Calibri"/>
      <family val="2"/>
      <charset val="204"/>
      <scheme val="minor"/>
    </font>
    <font>
      <sz val="14"/>
      <color indexed="8"/>
      <name val="Arial"/>
      <family val="2"/>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s>
  <cellStyleXfs count="68">
    <xf numFmtId="0" fontId="0" fillId="0" borderId="0"/>
    <xf numFmtId="0" fontId="1" fillId="2" borderId="0" applyNumberFormat="0" applyBorder="0" applyAlignment="0" applyProtection="0"/>
    <xf numFmtId="0" fontId="14" fillId="2" borderId="0" applyNumberFormat="0" applyBorder="0" applyAlignment="0" applyProtection="0"/>
    <xf numFmtId="0" fontId="1" fillId="3" borderId="0" applyNumberFormat="0" applyBorder="0" applyAlignment="0" applyProtection="0"/>
    <xf numFmtId="0" fontId="14" fillId="3" borderId="0" applyNumberFormat="0" applyBorder="0" applyAlignment="0" applyProtection="0"/>
    <xf numFmtId="0" fontId="1"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4" fillId="5"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 fillId="7" borderId="0" applyNumberFormat="0" applyBorder="0" applyAlignment="0" applyProtection="0"/>
    <xf numFmtId="0" fontId="14" fillId="7" borderId="0" applyNumberFormat="0" applyBorder="0" applyAlignment="0" applyProtection="0"/>
    <xf numFmtId="0" fontId="1" fillId="8" borderId="0" applyNumberFormat="0" applyBorder="0" applyAlignment="0" applyProtection="0"/>
    <xf numFmtId="0" fontId="14" fillId="8" borderId="0" applyNumberFormat="0" applyBorder="0" applyAlignment="0" applyProtection="0"/>
    <xf numFmtId="0" fontId="1" fillId="9" borderId="0" applyNumberFormat="0" applyBorder="0" applyAlignment="0" applyProtection="0"/>
    <xf numFmtId="0" fontId="14" fillId="9" borderId="0" applyNumberFormat="0" applyBorder="0" applyAlignment="0" applyProtection="0"/>
    <xf numFmtId="0" fontId="1" fillId="10" borderId="0" applyNumberFormat="0" applyBorder="0" applyAlignment="0" applyProtection="0"/>
    <xf numFmtId="0" fontId="14" fillId="10" borderId="0" applyNumberFormat="0" applyBorder="0" applyAlignment="0" applyProtection="0"/>
    <xf numFmtId="0" fontId="1" fillId="5" borderId="0" applyNumberFormat="0" applyBorder="0" applyAlignment="0" applyProtection="0"/>
    <xf numFmtId="0" fontId="14" fillId="5" borderId="0" applyNumberFormat="0" applyBorder="0" applyAlignment="0" applyProtection="0"/>
    <xf numFmtId="0" fontId="1" fillId="8" borderId="0" applyNumberFormat="0" applyBorder="0" applyAlignment="0" applyProtection="0"/>
    <xf numFmtId="0" fontId="14" fillId="8" borderId="0" applyNumberFormat="0" applyBorder="0" applyAlignment="0" applyProtection="0"/>
    <xf numFmtId="0" fontId="1"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7" borderId="1" applyNumberFormat="0" applyAlignment="0" applyProtection="0"/>
    <xf numFmtId="0" fontId="17" fillId="20" borderId="2" applyNumberFormat="0" applyAlignment="0" applyProtection="0"/>
    <xf numFmtId="0" fontId="18" fillId="20" borderId="1" applyNumberFormat="0" applyAlignment="0" applyProtection="0"/>
    <xf numFmtId="0" fontId="13" fillId="0" borderId="0" applyNumberFormat="0" applyFill="0" applyBorder="0" applyAlignment="0" applyProtection="0">
      <alignment vertical="top"/>
      <protection locked="0"/>
    </xf>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0" borderId="6" applyNumberFormat="0" applyFill="0" applyAlignment="0" applyProtection="0"/>
    <xf numFmtId="0" fontId="23" fillId="21" borderId="7" applyNumberFormat="0" applyAlignment="0" applyProtection="0"/>
    <xf numFmtId="0" fontId="24" fillId="0" borderId="0" applyNumberFormat="0" applyFill="0" applyBorder="0" applyAlignment="0" applyProtection="0"/>
    <xf numFmtId="0" fontId="25" fillId="22" borderId="0" applyNumberFormat="0" applyBorder="0" applyAlignment="0" applyProtection="0"/>
    <xf numFmtId="0" fontId="3" fillId="0" borderId="0"/>
    <xf numFmtId="0" fontId="39" fillId="0" borderId="0"/>
    <xf numFmtId="0" fontId="3" fillId="0" borderId="0"/>
    <xf numFmtId="0" fontId="40" fillId="0" borderId="0"/>
    <xf numFmtId="0" fontId="3" fillId="0" borderId="0"/>
    <xf numFmtId="0" fontId="28" fillId="0" borderId="0"/>
    <xf numFmtId="0" fontId="32" fillId="0" borderId="0"/>
    <xf numFmtId="0" fontId="26" fillId="3" borderId="0" applyNumberFormat="0" applyBorder="0" applyAlignment="0" applyProtection="0"/>
    <xf numFmtId="0" fontId="27" fillId="0" borderId="0" applyNumberFormat="0" applyFill="0" applyBorder="0" applyAlignment="0" applyProtection="0"/>
    <xf numFmtId="0" fontId="28" fillId="23" borderId="8" applyNumberFormat="0" applyFont="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4" borderId="0" applyNumberFormat="0" applyBorder="0" applyAlignment="0" applyProtection="0"/>
  </cellStyleXfs>
  <cellXfs count="94">
    <xf numFmtId="0" fontId="0" fillId="0" borderId="0" xfId="0"/>
    <xf numFmtId="0" fontId="33" fillId="0" borderId="0" xfId="0" applyFont="1"/>
    <xf numFmtId="0" fontId="0" fillId="0" borderId="0" xfId="0" applyProtection="1">
      <protection hidden="1"/>
    </xf>
    <xf numFmtId="0" fontId="0" fillId="0" borderId="0" xfId="0" applyAlignment="1">
      <alignment vertical="center"/>
    </xf>
    <xf numFmtId="0" fontId="5" fillId="0" borderId="0" xfId="59" applyFont="1"/>
    <xf numFmtId="0" fontId="7" fillId="0" borderId="0" xfId="59" applyFont="1" applyAlignment="1">
      <alignment horizontal="left"/>
    </xf>
    <xf numFmtId="0" fontId="8" fillId="0" borderId="0" xfId="59" applyFont="1" applyAlignment="1">
      <alignment horizontal="left"/>
    </xf>
    <xf numFmtId="0" fontId="6" fillId="0" borderId="0" xfId="59" applyFont="1" applyAlignment="1">
      <alignment horizontal="right" vertical="top" wrapText="1"/>
    </xf>
    <xf numFmtId="0" fontId="6" fillId="0" borderId="0" xfId="59" applyFont="1" applyAlignment="1">
      <alignment vertical="top" wrapText="1"/>
    </xf>
    <xf numFmtId="0" fontId="5" fillId="0" borderId="0" xfId="59" applyFont="1" applyProtection="1">
      <protection hidden="1"/>
    </xf>
    <xf numFmtId="0" fontId="2" fillId="0" borderId="10" xfId="59" applyFont="1" applyBorder="1" applyAlignment="1">
      <alignment horizontal="left" vertical="top" wrapText="1"/>
    </xf>
    <xf numFmtId="0" fontId="3" fillId="0" borderId="0" xfId="59" applyFont="1" applyAlignment="1">
      <alignment horizontal="center" wrapText="1"/>
    </xf>
    <xf numFmtId="0" fontId="0" fillId="0" borderId="0" xfId="0" applyAlignment="1">
      <alignment wrapText="1"/>
    </xf>
    <xf numFmtId="0" fontId="6" fillId="0" borderId="11" xfId="59" applyFont="1" applyBorder="1" applyAlignment="1">
      <alignment horizontal="left" vertical="top" wrapText="1" indent="3"/>
    </xf>
    <xf numFmtId="0" fontId="8" fillId="0" borderId="0" xfId="59" applyFont="1" applyAlignment="1">
      <alignment horizontal="left" wrapText="1"/>
    </xf>
    <xf numFmtId="0" fontId="6" fillId="0" borderId="12" xfId="59" applyFont="1" applyBorder="1" applyAlignment="1">
      <alignment horizontal="left" vertical="top" wrapText="1" indent="3"/>
    </xf>
    <xf numFmtId="0" fontId="6" fillId="0" borderId="0" xfId="0" applyFont="1" applyAlignment="1">
      <alignment wrapText="1"/>
    </xf>
    <xf numFmtId="0" fontId="6" fillId="0" borderId="0" xfId="59" applyFont="1" applyAlignment="1">
      <alignment wrapText="1"/>
    </xf>
    <xf numFmtId="16" fontId="6" fillId="0" borderId="0" xfId="59" applyNumberFormat="1" applyFont="1" applyAlignment="1">
      <alignment horizontal="right" vertical="top"/>
    </xf>
    <xf numFmtId="0" fontId="5" fillId="24" borderId="13" xfId="59" applyFont="1" applyFill="1" applyBorder="1"/>
    <xf numFmtId="0" fontId="0" fillId="25" borderId="13" xfId="0" applyFill="1" applyBorder="1"/>
    <xf numFmtId="0" fontId="6" fillId="0" borderId="0" xfId="59" applyFont="1" applyAlignment="1" applyProtection="1">
      <alignment vertical="top" wrapText="1"/>
    </xf>
    <xf numFmtId="0" fontId="6" fillId="0" borderId="0" xfId="59" applyFont="1" applyAlignment="1">
      <alignment horizontal="left" vertical="top" wrapText="1"/>
    </xf>
    <xf numFmtId="16" fontId="12" fillId="0" borderId="0" xfId="59" applyNumberFormat="1" applyFont="1" applyAlignment="1">
      <alignment horizontal="left" vertical="top"/>
    </xf>
    <xf numFmtId="0" fontId="5" fillId="0" borderId="0" xfId="59" applyFont="1" applyAlignment="1">
      <alignment wrapText="1"/>
    </xf>
    <xf numFmtId="49" fontId="6" fillId="0" borderId="0" xfId="59" applyNumberFormat="1" applyFont="1" applyAlignment="1" applyProtection="1">
      <alignment horizontal="right" vertical="top"/>
    </xf>
    <xf numFmtId="0" fontId="9" fillId="0" borderId="0" xfId="59" applyFont="1" applyAlignment="1">
      <alignment wrapText="1"/>
    </xf>
    <xf numFmtId="0" fontId="5" fillId="0" borderId="0" xfId="59" applyFont="1" applyAlignment="1">
      <alignment vertical="top"/>
    </xf>
    <xf numFmtId="0" fontId="5" fillId="0" borderId="0" xfId="59" applyFont="1" applyAlignment="1">
      <alignment horizontal="right" vertical="top"/>
    </xf>
    <xf numFmtId="0" fontId="6" fillId="0" borderId="0" xfId="59" applyFont="1" applyAlignment="1">
      <alignment horizontal="left" wrapText="1" indent="2"/>
    </xf>
    <xf numFmtId="0" fontId="10" fillId="0" borderId="0" xfId="59" applyFont="1" applyAlignment="1">
      <alignment wrapText="1"/>
    </xf>
    <xf numFmtId="0" fontId="34" fillId="0" borderId="0" xfId="0" applyFont="1"/>
    <xf numFmtId="22" fontId="0" fillId="0" borderId="0" xfId="0" applyNumberFormat="1"/>
    <xf numFmtId="49" fontId="0" fillId="0" borderId="0" xfId="0" applyNumberFormat="1"/>
    <xf numFmtId="0" fontId="0" fillId="0" borderId="0" xfId="0" applyNumberFormat="1"/>
    <xf numFmtId="0" fontId="6" fillId="0" borderId="0" xfId="59" applyFont="1" applyAlignment="1">
      <alignment horizontal="left" vertical="center" wrapText="1"/>
    </xf>
    <xf numFmtId="16" fontId="6" fillId="0" borderId="0" xfId="59" applyNumberFormat="1" applyFont="1" applyAlignment="1" applyProtection="1">
      <alignment horizontal="right" vertical="top"/>
      <protection hidden="1"/>
    </xf>
    <xf numFmtId="0" fontId="9" fillId="0" borderId="0" xfId="59" applyFont="1" applyAlignment="1" applyProtection="1">
      <alignment vertical="top" wrapText="1"/>
      <protection hidden="1"/>
    </xf>
    <xf numFmtId="0" fontId="6" fillId="0" borderId="0" xfId="59" applyFont="1" applyAlignment="1" applyProtection="1">
      <alignment vertical="top" wrapText="1"/>
      <protection hidden="1"/>
    </xf>
    <xf numFmtId="49" fontId="6" fillId="0" borderId="0" xfId="59" applyNumberFormat="1" applyFont="1" applyAlignment="1" applyProtection="1">
      <alignment horizontal="left" vertical="top" wrapText="1"/>
      <protection hidden="1"/>
    </xf>
    <xf numFmtId="0" fontId="6" fillId="0" borderId="0" xfId="60" applyFont="1" applyAlignment="1" applyProtection="1">
      <alignment wrapText="1"/>
      <protection hidden="1"/>
    </xf>
    <xf numFmtId="49" fontId="6" fillId="0" borderId="0" xfId="59" applyNumberFormat="1" applyFont="1" applyAlignment="1" applyProtection="1">
      <alignment horizontal="right" vertical="top"/>
      <protection hidden="1"/>
    </xf>
    <xf numFmtId="0" fontId="6" fillId="0" borderId="0" xfId="59" applyFont="1" applyAlignment="1" applyProtection="1">
      <alignment horizontal="left" vertical="top" wrapText="1"/>
      <protection hidden="1"/>
    </xf>
    <xf numFmtId="0" fontId="28" fillId="0" borderId="0" xfId="60" applyAlignment="1" applyProtection="1">
      <alignment vertical="top"/>
      <protection hidden="1"/>
    </xf>
    <xf numFmtId="0" fontId="28" fillId="0" borderId="0" xfId="60" applyAlignment="1" applyProtection="1">
      <protection hidden="1"/>
    </xf>
    <xf numFmtId="49" fontId="6" fillId="0" borderId="0" xfId="59" applyNumberFormat="1" applyFont="1" applyAlignment="1" applyProtection="1">
      <alignment horizontal="left" wrapText="1"/>
      <protection hidden="1"/>
    </xf>
    <xf numFmtId="0" fontId="7" fillId="0" borderId="0" xfId="59" applyFont="1" applyAlignment="1" applyProtection="1">
      <alignment horizontal="left" vertical="top"/>
      <protection hidden="1"/>
    </xf>
    <xf numFmtId="0" fontId="32" fillId="0" borderId="0" xfId="61"/>
    <xf numFmtId="0" fontId="32" fillId="0" borderId="0" xfId="61" applyAlignment="1">
      <alignment wrapText="1"/>
    </xf>
    <xf numFmtId="0" fontId="6" fillId="0" borderId="0" xfId="59" applyNumberFormat="1" applyFont="1" applyAlignment="1">
      <alignment wrapText="1"/>
    </xf>
    <xf numFmtId="0" fontId="6" fillId="0" borderId="0" xfId="59" applyFont="1" applyAlignment="1">
      <alignment vertical="center" wrapText="1"/>
    </xf>
    <xf numFmtId="0" fontId="28" fillId="0" borderId="0" xfId="60" applyAlignment="1" applyProtection="1">
      <alignment vertical="center"/>
      <protection hidden="1"/>
    </xf>
    <xf numFmtId="0" fontId="4" fillId="0" borderId="0" xfId="59" applyFont="1" applyAlignment="1" applyProtection="1">
      <alignment horizontal="left" vertical="center"/>
      <protection hidden="1"/>
    </xf>
    <xf numFmtId="0" fontId="11" fillId="0" borderId="0" xfId="59" applyFont="1" applyAlignment="1" applyProtection="1">
      <alignment horizontal="left" vertical="top" wrapText="1"/>
      <protection hidden="1"/>
    </xf>
    <xf numFmtId="0" fontId="2" fillId="0" borderId="0" xfId="0" applyFont="1"/>
    <xf numFmtId="0" fontId="2" fillId="0" borderId="0" xfId="0" applyFont="1" applyBorder="1"/>
    <xf numFmtId="0" fontId="2" fillId="0" borderId="0" xfId="0" applyFont="1" applyAlignment="1">
      <alignment horizontal="center" vertical="center"/>
    </xf>
    <xf numFmtId="0" fontId="2" fillId="0" borderId="0" xfId="0" applyFont="1"/>
    <xf numFmtId="0" fontId="38" fillId="0" borderId="0" xfId="0" applyFont="1" applyBorder="1" applyAlignment="1">
      <alignment horizontal="center"/>
    </xf>
    <xf numFmtId="0" fontId="37" fillId="0" borderId="0" xfId="0" applyFont="1" applyBorder="1" applyAlignment="1">
      <alignment horizontal="center" vertical="center"/>
    </xf>
    <xf numFmtId="0" fontId="2" fillId="0" borderId="0" xfId="0" applyFont="1" applyBorder="1" applyAlignment="1" applyProtection="1">
      <alignment horizontal="center" wrapText="1"/>
      <protection locked="0"/>
    </xf>
    <xf numFmtId="0" fontId="3" fillId="26" borderId="19" xfId="60" applyFont="1" applyFill="1" applyBorder="1" applyAlignment="1" applyProtection="1">
      <alignment horizontal="center" vertical="center" wrapText="1"/>
      <protection hidden="1"/>
    </xf>
    <xf numFmtId="0" fontId="3" fillId="26" borderId="21" xfId="60" applyFont="1" applyFill="1" applyBorder="1" applyAlignment="1" applyProtection="1">
      <alignment horizontal="center" vertical="center" wrapText="1"/>
      <protection hidden="1"/>
    </xf>
    <xf numFmtId="0" fontId="7" fillId="0" borderId="22" xfId="60" applyFont="1" applyBorder="1" applyAlignment="1" applyProtection="1">
      <alignment horizontal="center" vertical="center" wrapText="1"/>
      <protection hidden="1"/>
    </xf>
    <xf numFmtId="0" fontId="0" fillId="0" borderId="1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6" fillId="0" borderId="0" xfId="59" applyFont="1" applyAlignment="1">
      <alignment horizontal="left" wrapText="1"/>
    </xf>
    <xf numFmtId="0" fontId="38" fillId="0" borderId="25" xfId="0" applyFont="1" applyBorder="1" applyAlignment="1">
      <alignment horizontal="center"/>
    </xf>
    <xf numFmtId="0" fontId="38" fillId="0" borderId="26" xfId="0" applyFont="1" applyBorder="1" applyAlignment="1">
      <alignment horizontal="center"/>
    </xf>
    <xf numFmtId="0" fontId="37" fillId="0" borderId="27" xfId="0" applyFont="1" applyBorder="1" applyAlignment="1">
      <alignment horizontal="center" wrapText="1"/>
    </xf>
    <xf numFmtId="0" fontId="2" fillId="0" borderId="27" xfId="0" applyFont="1" applyBorder="1" applyAlignment="1" applyProtection="1">
      <alignment horizontal="center" wrapText="1"/>
      <protection locked="0"/>
    </xf>
    <xf numFmtId="0" fontId="38" fillId="0" borderId="18" xfId="0" applyFont="1" applyBorder="1" applyAlignment="1">
      <alignment horizontal="center" vertical="center"/>
    </xf>
    <xf numFmtId="0" fontId="38" fillId="0" borderId="10" xfId="0" applyFont="1" applyBorder="1" applyAlignment="1">
      <alignment horizontal="center" vertical="center"/>
    </xf>
    <xf numFmtId="0" fontId="41" fillId="0" borderId="23" xfId="0" applyFont="1" applyBorder="1" applyAlignment="1">
      <alignment horizontal="center" wrapText="1"/>
    </xf>
    <xf numFmtId="0" fontId="41" fillId="0" borderId="24" xfId="0" applyFont="1" applyBorder="1" applyAlignment="1">
      <alignment horizontal="center"/>
    </xf>
    <xf numFmtId="0" fontId="41" fillId="0" borderId="28" xfId="0" applyFont="1" applyBorder="1" applyAlignment="1">
      <alignment horizontal="center"/>
    </xf>
    <xf numFmtId="0" fontId="41" fillId="0" borderId="23" xfId="0" applyFont="1" applyBorder="1" applyAlignment="1">
      <alignment horizontal="center"/>
    </xf>
    <xf numFmtId="0" fontId="41" fillId="0" borderId="34" xfId="0" applyFont="1" applyBorder="1" applyAlignment="1">
      <alignment horizontal="center"/>
    </xf>
    <xf numFmtId="0" fontId="41" fillId="0" borderId="20" xfId="0" applyFont="1" applyBorder="1" applyAlignment="1">
      <alignment horizontal="center" wrapText="1"/>
    </xf>
    <xf numFmtId="0" fontId="41" fillId="0" borderId="16" xfId="0" applyFont="1" applyBorder="1" applyAlignment="1">
      <alignment horizontal="center" wrapText="1"/>
    </xf>
    <xf numFmtId="0" fontId="41" fillId="0" borderId="31" xfId="0" applyFont="1" applyBorder="1" applyAlignment="1">
      <alignment horizontal="center" wrapText="1"/>
    </xf>
    <xf numFmtId="0" fontId="41" fillId="0" borderId="32" xfId="0" applyFont="1" applyBorder="1" applyAlignment="1">
      <alignment horizontal="center"/>
    </xf>
    <xf numFmtId="0" fontId="41" fillId="0" borderId="14" xfId="0" applyFont="1" applyBorder="1" applyAlignment="1">
      <alignment horizontal="center" wrapText="1"/>
    </xf>
    <xf numFmtId="0" fontId="41" fillId="0" borderId="15" xfId="0" applyFont="1" applyBorder="1" applyAlignment="1">
      <alignment horizontal="center" wrapText="1"/>
    </xf>
    <xf numFmtId="0" fontId="41" fillId="0" borderId="35" xfId="0" applyFont="1" applyBorder="1" applyAlignment="1">
      <alignment horizontal="center" wrapText="1"/>
    </xf>
    <xf numFmtId="0" fontId="41" fillId="0" borderId="17" xfId="0" applyFont="1" applyBorder="1" applyAlignment="1">
      <alignment horizontal="center" wrapText="1"/>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30" xfId="0" applyFont="1" applyBorder="1" applyAlignment="1">
      <alignment horizontal="center" vertical="center"/>
    </xf>
    <xf numFmtId="0" fontId="37" fillId="0" borderId="0" xfId="0" applyFont="1"/>
  </cellXfs>
  <cellStyles count="68">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Акцент1 2" xfId="37"/>
    <cellStyle name="Акцент2 2" xfId="38"/>
    <cellStyle name="Акцент3 2" xfId="39"/>
    <cellStyle name="Акцент4 2" xfId="40"/>
    <cellStyle name="Акцент5 2" xfId="41"/>
    <cellStyle name="Акцент6 2" xfId="42"/>
    <cellStyle name="Ввод  2" xfId="43"/>
    <cellStyle name="Вывод 2" xfId="44"/>
    <cellStyle name="Вычисление 2" xfId="45"/>
    <cellStyle name="Гиперссылка_анкета для OO 5 с буквами" xfId="46"/>
    <cellStyle name="Заголовок 1 2" xfId="47"/>
    <cellStyle name="Заголовок 2 2" xfId="48"/>
    <cellStyle name="Заголовок 3 2" xfId="49"/>
    <cellStyle name="Заголовок 4 2" xfId="50"/>
    <cellStyle name="Итог 2" xfId="51"/>
    <cellStyle name="Контрольная ячейка 2" xfId="52"/>
    <cellStyle name="Название 2" xfId="53"/>
    <cellStyle name="Нейтральный 2" xfId="54"/>
    <cellStyle name="Обычный" xfId="0" builtinId="0"/>
    <cellStyle name="Обычный 2" xfId="55"/>
    <cellStyle name="Обычный 2 2" xfId="56"/>
    <cellStyle name="Обычный 2_Лист1" xfId="57"/>
    <cellStyle name="Обычный 3" xfId="58"/>
    <cellStyle name="Обычный_dr5m_form22EX03" xfId="59"/>
    <cellStyle name="Обычный_Инструкция" xfId="60"/>
    <cellStyle name="Обычный_Лист1" xfId="61"/>
    <cellStyle name="Плохой 2" xfId="62"/>
    <cellStyle name="Пояснение 2" xfId="63"/>
    <cellStyle name="Примечание 2" xfId="64"/>
    <cellStyle name="Связанная ячейка 2" xfId="65"/>
    <cellStyle name="Текст предупреждения 2" xfId="66"/>
    <cellStyle name="Хороший 2" xfId="67"/>
  </cellStyles>
  <dxfs count="4">
    <dxf>
      <font>
        <color auto="1"/>
      </font>
      <fill>
        <patternFill>
          <bgColor rgb="FFCCFFFF"/>
        </patternFill>
      </fill>
    </dxf>
    <dxf>
      <font>
        <color rgb="FFFF0000"/>
      </font>
    </dxf>
    <dxf>
      <font>
        <condense val="0"/>
        <extend val="0"/>
        <color indexed="57"/>
      </font>
    </dxf>
    <dxf>
      <fill>
        <patternFill>
          <bgColor indexed="42"/>
        </patternFill>
      </fill>
    </dxf>
  </dxfs>
  <tableStyles count="0" defaultTableStyle="TableStyleMedium2" defaultPivotStyle="PivotStyleMedium9"/>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42</xdr:row>
      <xdr:rowOff>38100</xdr:rowOff>
    </xdr:from>
    <xdr:to>
      <xdr:col>1</xdr:col>
      <xdr:colOff>4276725</xdr:colOff>
      <xdr:row>43</xdr:row>
      <xdr:rowOff>0</xdr:rowOff>
    </xdr:to>
    <xdr:pic>
      <xdr:nvPicPr>
        <xdr:cNvPr id="2070"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b="8054"/>
        <a:stretch>
          <a:fillRect/>
        </a:stretch>
      </xdr:blipFill>
      <xdr:spPr bwMode="auto">
        <a:xfrm>
          <a:off x="742950" y="21993225"/>
          <a:ext cx="4200525" cy="15525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114300</xdr:colOff>
      <xdr:row>54</xdr:row>
      <xdr:rowOff>9525</xdr:rowOff>
    </xdr:from>
    <xdr:to>
      <xdr:col>1</xdr:col>
      <xdr:colOff>3810000</xdr:colOff>
      <xdr:row>54</xdr:row>
      <xdr:rowOff>2838450</xdr:rowOff>
    </xdr:to>
    <xdr:pic>
      <xdr:nvPicPr>
        <xdr:cNvPr id="2071" name="Picture 2" descr="опенофис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781050" y="27993975"/>
          <a:ext cx="3695700" cy="16097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9525</xdr:colOff>
      <xdr:row>58</xdr:row>
      <xdr:rowOff>9525</xdr:rowOff>
    </xdr:from>
    <xdr:to>
      <xdr:col>1</xdr:col>
      <xdr:colOff>4610100</xdr:colOff>
      <xdr:row>58</xdr:row>
      <xdr:rowOff>1524000</xdr:rowOff>
    </xdr:to>
    <xdr:pic>
      <xdr:nvPicPr>
        <xdr:cNvPr id="2072" name="Picture 3" descr="опенофис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676275" y="31061025"/>
          <a:ext cx="4600575" cy="1333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1"/>
  <dimension ref="A1:K99"/>
  <sheetViews>
    <sheetView zoomScaleSheetLayoutView="100" workbookViewId="0">
      <pane ySplit="1" topLeftCell="A35" activePane="bottomLeft" state="frozen"/>
      <selection sqref="A1:XFD1048576"/>
      <selection pane="bottomLeft" activeCell="A2" sqref="A2:B2"/>
    </sheetView>
  </sheetViews>
  <sheetFormatPr defaultColWidth="0" defaultRowHeight="15" zeroHeight="1"/>
  <cols>
    <col min="1" max="1" width="10" customWidth="1"/>
    <col min="2" max="2" width="70.140625" customWidth="1"/>
    <col min="3" max="4" width="4.42578125" customWidth="1"/>
    <col min="5" max="10" width="8.5703125" hidden="1" customWidth="1"/>
    <col min="11" max="11" width="39.42578125" hidden="1" customWidth="1"/>
  </cols>
  <sheetData>
    <row r="1" spans="1:6">
      <c r="A1" s="61" t="s">
        <v>243</v>
      </c>
      <c r="B1" s="62"/>
      <c r="C1" s="3"/>
      <c r="D1" s="3"/>
      <c r="E1" s="3"/>
      <c r="F1" s="3"/>
    </row>
    <row r="2" spans="1:6" ht="36" customHeight="1">
      <c r="A2" s="63" t="s">
        <v>236</v>
      </c>
      <c r="B2" s="63"/>
      <c r="C2" s="4"/>
    </row>
    <row r="3" spans="1:6" ht="18">
      <c r="A3" s="51" t="s">
        <v>52</v>
      </c>
      <c r="B3" s="52" t="s">
        <v>53</v>
      </c>
      <c r="C3" s="50"/>
    </row>
    <row r="4" spans="1:6" ht="62.1" customHeight="1">
      <c r="A4" s="66" t="s">
        <v>237</v>
      </c>
      <c r="B4" s="66"/>
      <c r="C4" s="35"/>
    </row>
    <row r="5" spans="1:6" ht="18">
      <c r="A5" s="5" t="s">
        <v>98</v>
      </c>
      <c r="B5" s="6"/>
      <c r="C5" s="4"/>
    </row>
    <row r="6" spans="1:6" ht="29.25" thickBot="1">
      <c r="A6" s="7" t="s">
        <v>99</v>
      </c>
      <c r="B6" s="8" t="s">
        <v>227</v>
      </c>
      <c r="C6" s="9"/>
    </row>
    <row r="7" spans="1:6" ht="57">
      <c r="A7" s="7" t="s">
        <v>100</v>
      </c>
      <c r="B7" s="10" t="s">
        <v>58</v>
      </c>
      <c r="C7" s="11"/>
      <c r="D7" s="12"/>
      <c r="E7" s="12"/>
      <c r="F7" s="12"/>
    </row>
    <row r="8" spans="1:6" ht="28.5">
      <c r="A8" s="7"/>
      <c r="B8" s="13" t="s">
        <v>59</v>
      </c>
      <c r="C8" s="14"/>
    </row>
    <row r="9" spans="1:6" ht="29.25" thickBot="1">
      <c r="A9" s="7"/>
      <c r="B9" s="15" t="s">
        <v>60</v>
      </c>
      <c r="C9" s="14"/>
    </row>
    <row r="10" spans="1:6" ht="86.25">
      <c r="A10" s="7" t="s">
        <v>101</v>
      </c>
      <c r="B10" s="16" t="s">
        <v>61</v>
      </c>
      <c r="C10" s="14"/>
    </row>
    <row r="11" spans="1:6" ht="43.5">
      <c r="A11" s="7" t="s">
        <v>102</v>
      </c>
      <c r="B11" s="17" t="s">
        <v>228</v>
      </c>
      <c r="C11" s="14"/>
    </row>
    <row r="12" spans="1:6" ht="43.5">
      <c r="A12" s="7" t="s">
        <v>103</v>
      </c>
      <c r="B12" s="17" t="s">
        <v>244</v>
      </c>
      <c r="C12" s="14"/>
    </row>
    <row r="13" spans="1:6" ht="15.75">
      <c r="A13" s="5" t="s">
        <v>104</v>
      </c>
      <c r="B13" s="11"/>
      <c r="C13" s="11"/>
    </row>
    <row r="14" spans="1:6" ht="28.5">
      <c r="A14" s="18" t="s">
        <v>105</v>
      </c>
      <c r="B14" s="8" t="s">
        <v>106</v>
      </c>
      <c r="C14" s="4"/>
    </row>
    <row r="15" spans="1:6" ht="42.75">
      <c r="A15" s="18" t="s">
        <v>107</v>
      </c>
      <c r="B15" s="8" t="s">
        <v>108</v>
      </c>
      <c r="C15" s="19"/>
      <c r="D15" s="20"/>
      <c r="F15" t="s">
        <v>113</v>
      </c>
    </row>
    <row r="16" spans="1:6" ht="28.5">
      <c r="A16" s="18" t="s">
        <v>109</v>
      </c>
      <c r="B16" s="8" t="s">
        <v>54</v>
      </c>
      <c r="C16" s="4"/>
      <c r="F16" t="s">
        <v>114</v>
      </c>
    </row>
    <row r="17" spans="1:6" ht="57">
      <c r="A17" s="18" t="s">
        <v>110</v>
      </c>
      <c r="B17" s="8" t="s">
        <v>111</v>
      </c>
      <c r="C17" s="64"/>
      <c r="D17" s="65"/>
      <c r="F17" t="s">
        <v>115</v>
      </c>
    </row>
    <row r="18" spans="1:6" ht="28.5">
      <c r="A18" s="18" t="s">
        <v>112</v>
      </c>
      <c r="B18" s="21" t="s">
        <v>95</v>
      </c>
      <c r="C18" s="4"/>
    </row>
    <row r="19" spans="1:6" ht="156.75">
      <c r="A19" s="18" t="s">
        <v>96</v>
      </c>
      <c r="B19" s="53" t="s">
        <v>231</v>
      </c>
      <c r="C19" s="4"/>
    </row>
    <row r="20" spans="1:6" ht="114">
      <c r="A20" s="18" t="s">
        <v>116</v>
      </c>
      <c r="B20" s="38" t="s">
        <v>201</v>
      </c>
      <c r="C20" s="4"/>
    </row>
    <row r="21" spans="1:6" ht="42.75">
      <c r="A21" s="18" t="s">
        <v>117</v>
      </c>
      <c r="B21" s="22" t="s">
        <v>55</v>
      </c>
      <c r="C21" s="4"/>
    </row>
    <row r="22" spans="1:6" ht="43.5">
      <c r="A22" s="18" t="s">
        <v>118</v>
      </c>
      <c r="B22" s="17" t="s">
        <v>56</v>
      </c>
      <c r="C22" s="4"/>
    </row>
    <row r="23" spans="1:6" ht="18">
      <c r="A23" s="23" t="s">
        <v>119</v>
      </c>
      <c r="B23" s="22"/>
      <c r="C23" s="4"/>
    </row>
    <row r="24" spans="1:6" ht="18">
      <c r="A24" s="5" t="s">
        <v>120</v>
      </c>
      <c r="B24" s="22"/>
      <c r="C24" s="4"/>
    </row>
    <row r="25" spans="1:6" ht="28.5">
      <c r="B25" s="22" t="s">
        <v>149</v>
      </c>
      <c r="C25" s="4"/>
    </row>
    <row r="26" spans="1:6" ht="28.5">
      <c r="A26" s="18" t="s">
        <v>121</v>
      </c>
      <c r="B26" s="22" t="s">
        <v>122</v>
      </c>
      <c r="C26" s="4"/>
    </row>
    <row r="27" spans="1:6" ht="28.5">
      <c r="A27" s="18" t="s">
        <v>123</v>
      </c>
      <c r="B27" s="22" t="s">
        <v>232</v>
      </c>
      <c r="C27" s="4"/>
    </row>
    <row r="28" spans="1:6" ht="42.75">
      <c r="A28" s="18" t="s">
        <v>124</v>
      </c>
      <c r="B28" s="22" t="s">
        <v>233</v>
      </c>
      <c r="C28" s="4"/>
    </row>
    <row r="29" spans="1:6" ht="18">
      <c r="A29" s="5" t="s">
        <v>144</v>
      </c>
      <c r="B29" s="24"/>
      <c r="C29" s="4"/>
    </row>
    <row r="30" spans="1:6" ht="28.5">
      <c r="A30" s="18" t="s">
        <v>125</v>
      </c>
      <c r="B30" s="8" t="s">
        <v>145</v>
      </c>
      <c r="C30" s="4"/>
    </row>
    <row r="31" spans="1:6" ht="42.75">
      <c r="A31" s="18" t="s">
        <v>126</v>
      </c>
      <c r="B31" s="22" t="s">
        <v>189</v>
      </c>
      <c r="C31" s="4"/>
    </row>
    <row r="32" spans="1:6" ht="28.5">
      <c r="A32" s="18" t="s">
        <v>185</v>
      </c>
      <c r="B32" s="22" t="s">
        <v>186</v>
      </c>
      <c r="C32" s="4"/>
    </row>
    <row r="33" spans="1:3" ht="103.7" customHeight="1">
      <c r="A33" s="18" t="s">
        <v>187</v>
      </c>
      <c r="B33" s="22" t="s">
        <v>238</v>
      </c>
      <c r="C33" s="4"/>
    </row>
    <row r="34" spans="1:3" ht="85.5">
      <c r="A34" s="18" t="s">
        <v>188</v>
      </c>
      <c r="B34" s="22" t="s">
        <v>257</v>
      </c>
      <c r="C34" s="4"/>
    </row>
    <row r="35" spans="1:3" ht="228">
      <c r="A35" s="18" t="s">
        <v>258</v>
      </c>
      <c r="B35" s="22" t="s">
        <v>259</v>
      </c>
      <c r="C35" s="4"/>
    </row>
    <row r="36" spans="1:3" ht="18" customHeight="1">
      <c r="A36" s="23" t="s">
        <v>202</v>
      </c>
      <c r="B36" s="22"/>
      <c r="C36" s="4"/>
    </row>
    <row r="37" spans="1:3" ht="18">
      <c r="A37" s="5" t="s">
        <v>229</v>
      </c>
      <c r="B37" s="24"/>
      <c r="C37" s="4"/>
    </row>
    <row r="38" spans="1:3" ht="60">
      <c r="A38" s="36" t="s">
        <v>205</v>
      </c>
      <c r="B38" s="37" t="s">
        <v>7</v>
      </c>
      <c r="C38" s="9"/>
    </row>
    <row r="39" spans="1:3" ht="18">
      <c r="A39" s="36" t="s">
        <v>206</v>
      </c>
      <c r="B39" s="38" t="s">
        <v>57</v>
      </c>
      <c r="C39" s="9"/>
    </row>
    <row r="40" spans="1:3" ht="28.5">
      <c r="A40" s="36" t="s">
        <v>207</v>
      </c>
      <c r="B40" s="38" t="s">
        <v>128</v>
      </c>
      <c r="C40" s="4"/>
    </row>
    <row r="41" spans="1:3" ht="28.5">
      <c r="A41" s="36" t="s">
        <v>208</v>
      </c>
      <c r="B41" s="39" t="s">
        <v>129</v>
      </c>
      <c r="C41" s="4"/>
    </row>
    <row r="42" spans="1:3" ht="42.75">
      <c r="A42" s="36" t="s">
        <v>209</v>
      </c>
      <c r="B42" s="38" t="s">
        <v>130</v>
      </c>
      <c r="C42" s="4"/>
    </row>
    <row r="43" spans="1:3" ht="125.45" customHeight="1">
      <c r="A43" s="36"/>
      <c r="B43" s="40"/>
      <c r="C43" s="4"/>
    </row>
    <row r="44" spans="1:3" ht="42.75">
      <c r="A44" s="36" t="s">
        <v>210</v>
      </c>
      <c r="B44" s="38" t="s">
        <v>245</v>
      </c>
      <c r="C44" s="4"/>
    </row>
    <row r="45" spans="1:3" ht="18">
      <c r="A45" s="36" t="s">
        <v>211</v>
      </c>
      <c r="B45" s="38" t="s">
        <v>14</v>
      </c>
      <c r="C45" s="4"/>
    </row>
    <row r="46" spans="1:3" ht="28.5">
      <c r="A46" s="36" t="s">
        <v>212</v>
      </c>
      <c r="B46" s="38" t="s">
        <v>8</v>
      </c>
      <c r="C46" s="4"/>
    </row>
    <row r="47" spans="1:3" ht="28.5">
      <c r="A47" s="36" t="s">
        <v>213</v>
      </c>
      <c r="B47" s="38" t="s">
        <v>131</v>
      </c>
      <c r="C47" s="4"/>
    </row>
    <row r="48" spans="1:3" ht="28.5">
      <c r="A48" s="36" t="s">
        <v>214</v>
      </c>
      <c r="B48" s="38" t="s">
        <v>230</v>
      </c>
      <c r="C48" s="4"/>
    </row>
    <row r="49" spans="1:3" ht="18">
      <c r="A49" s="5" t="s">
        <v>215</v>
      </c>
      <c r="B49" s="5"/>
      <c r="C49" s="4"/>
    </row>
    <row r="50" spans="1:3" ht="60">
      <c r="A50" s="41" t="s">
        <v>216</v>
      </c>
      <c r="B50" s="37" t="s">
        <v>7</v>
      </c>
      <c r="C50" s="9"/>
    </row>
    <row r="51" spans="1:3" ht="18">
      <c r="A51" s="41" t="s">
        <v>217</v>
      </c>
      <c r="B51" s="38" t="s">
        <v>57</v>
      </c>
      <c r="C51" s="9"/>
    </row>
    <row r="52" spans="1:3" ht="18">
      <c r="A52" s="41" t="s">
        <v>218</v>
      </c>
      <c r="B52" s="42" t="s">
        <v>127</v>
      </c>
      <c r="C52" s="4"/>
    </row>
    <row r="53" spans="1:3" ht="28.5">
      <c r="A53" s="41" t="s">
        <v>219</v>
      </c>
      <c r="B53" s="39" t="s">
        <v>129</v>
      </c>
      <c r="C53" s="4"/>
    </row>
    <row r="54" spans="1:3" ht="42.75">
      <c r="A54" s="41" t="s">
        <v>220</v>
      </c>
      <c r="B54" s="42" t="s">
        <v>203</v>
      </c>
      <c r="C54" s="4"/>
    </row>
    <row r="55" spans="1:3" ht="127.5" customHeight="1">
      <c r="A55" s="43"/>
      <c r="B55" s="44"/>
      <c r="C55" s="4"/>
    </row>
    <row r="56" spans="1:3" ht="42.75">
      <c r="A56" s="41" t="s">
        <v>221</v>
      </c>
      <c r="B56" s="38" t="s">
        <v>239</v>
      </c>
      <c r="C56" s="4"/>
    </row>
    <row r="57" spans="1:3" ht="28.5">
      <c r="A57" s="41" t="s">
        <v>222</v>
      </c>
      <c r="B57" s="39" t="s">
        <v>139</v>
      </c>
      <c r="C57" s="4"/>
    </row>
    <row r="58" spans="1:3" ht="42.75">
      <c r="A58" s="41" t="s">
        <v>223</v>
      </c>
      <c r="B58" s="39" t="s">
        <v>9</v>
      </c>
      <c r="C58" s="4"/>
    </row>
    <row r="59" spans="1:3" ht="105.75" customHeight="1">
      <c r="A59" s="41"/>
      <c r="B59" s="45"/>
      <c r="C59" s="4"/>
    </row>
    <row r="60" spans="1:3" ht="28.5">
      <c r="A60" s="41" t="s">
        <v>224</v>
      </c>
      <c r="B60" s="39" t="s">
        <v>132</v>
      </c>
      <c r="C60" s="4"/>
    </row>
    <row r="61" spans="1:3" ht="18">
      <c r="A61" s="46" t="s">
        <v>225</v>
      </c>
      <c r="B61" s="39"/>
      <c r="C61" s="4"/>
    </row>
    <row r="62" spans="1:3" ht="29.25">
      <c r="A62" s="25" t="s">
        <v>134</v>
      </c>
      <c r="B62" s="17" t="s">
        <v>204</v>
      </c>
      <c r="C62" s="4"/>
    </row>
    <row r="63" spans="1:3" ht="28.5">
      <c r="A63" s="25" t="s">
        <v>135</v>
      </c>
      <c r="B63" s="38" t="s">
        <v>6</v>
      </c>
      <c r="C63" s="4"/>
    </row>
    <row r="64" spans="1:3" ht="18">
      <c r="A64" s="25" t="s">
        <v>136</v>
      </c>
      <c r="B64" s="17" t="s">
        <v>143</v>
      </c>
      <c r="C64" s="4"/>
    </row>
    <row r="65" spans="1:3" ht="57.75">
      <c r="A65" s="25" t="s">
        <v>137</v>
      </c>
      <c r="B65" s="17" t="s">
        <v>4</v>
      </c>
      <c r="C65" s="4"/>
    </row>
    <row r="66" spans="1:3" ht="43.5">
      <c r="A66" s="25" t="s">
        <v>138</v>
      </c>
      <c r="B66" s="17" t="s">
        <v>5</v>
      </c>
      <c r="C66" s="4"/>
    </row>
    <row r="67" spans="1:3" ht="18">
      <c r="A67" s="5" t="s">
        <v>226</v>
      </c>
      <c r="B67" s="5"/>
      <c r="C67" s="4"/>
    </row>
    <row r="68" spans="1:3" ht="100.5">
      <c r="A68" s="25" t="s">
        <v>140</v>
      </c>
      <c r="B68" s="49" t="s">
        <v>234</v>
      </c>
      <c r="C68" s="4"/>
    </row>
    <row r="69" spans="1:3" ht="57.75">
      <c r="A69" s="25" t="s">
        <v>141</v>
      </c>
      <c r="B69" s="17" t="s">
        <v>256</v>
      </c>
      <c r="C69" s="4"/>
    </row>
    <row r="70" spans="1:3" ht="18">
      <c r="A70" s="27"/>
      <c r="B70" s="26" t="s">
        <v>146</v>
      </c>
      <c r="C70" s="4"/>
    </row>
    <row r="71" spans="1:3" ht="18">
      <c r="A71" s="28"/>
      <c r="B71" s="17" t="s">
        <v>10</v>
      </c>
      <c r="C71" s="4"/>
    </row>
    <row r="72" spans="1:3" ht="18">
      <c r="A72" s="28"/>
      <c r="B72" s="29" t="s">
        <v>11</v>
      </c>
      <c r="C72" s="4"/>
    </row>
    <row r="73" spans="1:3" ht="18">
      <c r="A73" s="47"/>
      <c r="B73" s="29" t="s">
        <v>51</v>
      </c>
      <c r="C73" s="4"/>
    </row>
    <row r="74" spans="1:3" ht="29.25">
      <c r="A74" s="27"/>
      <c r="B74" s="29" t="s">
        <v>50</v>
      </c>
      <c r="C74" s="4"/>
    </row>
    <row r="75" spans="1:3" ht="42.75">
      <c r="A75" s="27"/>
      <c r="B75" s="38" t="s">
        <v>133</v>
      </c>
      <c r="C75" s="4"/>
    </row>
    <row r="76" spans="1:3" ht="30">
      <c r="A76" s="25" t="s">
        <v>21</v>
      </c>
      <c r="B76" s="30" t="s">
        <v>49</v>
      </c>
      <c r="C76" s="4"/>
    </row>
    <row r="77" spans="1:3" ht="29.25">
      <c r="A77" s="25" t="s">
        <v>142</v>
      </c>
      <c r="B77" s="17" t="s">
        <v>12</v>
      </c>
      <c r="C77" s="4"/>
    </row>
    <row r="78" spans="1:3" ht="45">
      <c r="A78" s="27"/>
      <c r="B78" s="48" t="s">
        <v>48</v>
      </c>
      <c r="C78" s="4"/>
    </row>
    <row r="79" spans="1:3"/>
    <row r="80" spans="1:3"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sheetData>
  <sheetProtection sheet="1" objects="1" scenarios="1"/>
  <mergeCells count="4">
    <mergeCell ref="A1:B1"/>
    <mergeCell ref="A2:B2"/>
    <mergeCell ref="C17:D17"/>
    <mergeCell ref="A4:B4"/>
  </mergeCells>
  <phoneticPr fontId="35" type="noConversion"/>
  <conditionalFormatting sqref="C17:D17">
    <cfRule type="expression" dxfId="3" priority="1" stopIfTrue="1">
      <formula>ISBLANK(C17)</formula>
    </cfRule>
  </conditionalFormatting>
  <dataValidations disablePrompts="1" count="1">
    <dataValidation type="list" allowBlank="1" showInputMessage="1" showErrorMessage="1" sqref="C17:D17">
      <formula1>$F$15:$F$17</formula1>
    </dataValidation>
  </dataValidations>
  <pageMargins left="0.7" right="0.52" top="0.75" bottom="0.75" header="0.3" footer="0.3"/>
  <pageSetup paperSize="9" orientation="portrait" horizontalDpi="4294967294" verticalDpi="4294967294" r:id="rId1"/>
  <headerFooter>
    <oddHeader>&amp;L&amp;12Национальные исследования качества образования&amp;R&amp;12НИКО-2015</oddHeader>
  </headerFooter>
  <drawing r:id="rId2"/>
</worksheet>
</file>

<file path=xl/worksheets/sheet2.xml><?xml version="1.0" encoding="utf-8"?>
<worksheet xmlns="http://schemas.openxmlformats.org/spreadsheetml/2006/main" xmlns:r="http://schemas.openxmlformats.org/officeDocument/2006/relationships">
  <sheetPr codeName="Лист2"/>
  <dimension ref="A1:YA67"/>
  <sheetViews>
    <sheetView tabSelected="1" zoomScale="85" zoomScaleNormal="85" workbookViewId="0">
      <pane ySplit="1" topLeftCell="A2" activePane="bottomLeft" state="frozen"/>
      <selection sqref="A1:XFD1048576"/>
      <selection pane="bottomLeft" activeCell="E31" sqref="E31"/>
    </sheetView>
  </sheetViews>
  <sheetFormatPr defaultColWidth="0" defaultRowHeight="15" zeroHeight="1"/>
  <cols>
    <col min="1" max="1" width="4.42578125" style="54" hidden="1" customWidth="1"/>
    <col min="2" max="2" width="4.42578125" style="54" customWidth="1"/>
    <col min="3" max="3" width="12.42578125" style="93" customWidth="1"/>
    <col min="4" max="4" width="25.28515625" style="54" customWidth="1"/>
    <col min="5" max="5" width="45" style="54" customWidth="1"/>
    <col min="6" max="6" width="11" style="57" customWidth="1"/>
    <col min="7" max="7" width="5.42578125" style="55" customWidth="1"/>
    <col min="8" max="8" width="5.42578125" style="55" hidden="1" customWidth="1"/>
    <col min="9" max="22" width="10.28515625" style="55" hidden="1" customWidth="1"/>
    <col min="23" max="647" width="10.28515625" style="54" hidden="1" customWidth="1"/>
    <col min="648" max="648" width="9.140625" style="54" hidden="1" customWidth="1"/>
    <col min="649" max="651" width="9.140625" style="54" hidden="1"/>
    <col min="652" max="16384" width="40.28515625" style="54" hidden="1"/>
  </cols>
  <sheetData>
    <row r="1" spans="1:22" ht="26.45" customHeight="1" thickBot="1">
      <c r="B1" s="55"/>
      <c r="C1" s="67" t="s">
        <v>162</v>
      </c>
      <c r="D1" s="68"/>
      <c r="E1" s="68"/>
      <c r="F1" s="58"/>
      <c r="M1" s="54"/>
      <c r="N1" s="54"/>
      <c r="O1" s="54"/>
      <c r="P1" s="54"/>
      <c r="Q1" s="54"/>
      <c r="R1" s="57"/>
      <c r="S1" s="54"/>
      <c r="T1" s="54"/>
      <c r="U1" s="56"/>
      <c r="V1" s="54"/>
    </row>
    <row r="2" spans="1:22" ht="26.45" customHeight="1" thickBot="1">
      <c r="B2" s="55"/>
      <c r="C2" s="71" t="s">
        <v>153</v>
      </c>
      <c r="D2" s="72" t="s">
        <v>154</v>
      </c>
      <c r="E2" s="72" t="s">
        <v>163</v>
      </c>
      <c r="F2" s="59"/>
      <c r="M2" s="54"/>
      <c r="N2" s="54"/>
      <c r="O2" s="54"/>
      <c r="P2" s="54"/>
      <c r="Q2" s="54"/>
      <c r="R2" s="57"/>
      <c r="S2" s="54"/>
      <c r="T2" s="54"/>
      <c r="U2" s="56"/>
      <c r="V2" s="54"/>
    </row>
    <row r="3" spans="1:22" ht="35.1" customHeight="1">
      <c r="A3" s="54" t="e">
        <f>IF(#REF!="да",IF(H3*I3*J3*K3*L3&gt;0,1,0),1)</f>
        <v>#REF!</v>
      </c>
      <c r="B3" s="55"/>
      <c r="C3" s="86" t="s">
        <v>261</v>
      </c>
      <c r="D3" s="73" t="s">
        <v>235</v>
      </c>
      <c r="E3" s="78" t="s">
        <v>240</v>
      </c>
      <c r="F3" s="60"/>
      <c r="H3" s="55" t="e">
        <f>IF(#REF!="да",1,IF(#REF!="нет",2,0))</f>
        <v>#REF!</v>
      </c>
      <c r="I3" s="55" t="e">
        <f>IF(AND(#REF!="",#REF!="да",H3=2),0,1)*IF(AND(#REF!&lt;&gt;"",OR(#REF!="",H3&lt;&gt;2)),0,1)</f>
        <v>#REF!</v>
      </c>
      <c r="J3" s="55" t="e">
        <f>IF(#REF!="да",IF(AND(H3=1,#REF!=""),1,IF(AND(H3=2,#REF!&lt;&gt;""),1,0)),IF(AND(H3&gt;0,#REF!=""),1,0))</f>
        <v>#REF!</v>
      </c>
      <c r="K3" s="55" t="e">
        <f>IF(AND(H3=1,#REF!=""),0,1)</f>
        <v>#REF!</v>
      </c>
      <c r="L3" s="55" t="e">
        <f t="shared" ref="L3:L16" si="0">IF(AND(H3=1,K3=0),0,1)</f>
        <v>#REF!</v>
      </c>
      <c r="M3" s="54"/>
      <c r="N3" s="54"/>
      <c r="O3" s="54"/>
      <c r="P3" s="54"/>
      <c r="Q3" s="54"/>
      <c r="R3" s="57"/>
      <c r="S3" s="54"/>
      <c r="T3" s="54"/>
      <c r="U3" s="56"/>
      <c r="V3" s="54"/>
    </row>
    <row r="4" spans="1:22" ht="23.25" customHeight="1">
      <c r="A4" s="57" t="e">
        <f>IF(#REF!="да",IF(H4*I4*J4*K4*L4&gt;0,1,0),1)</f>
        <v>#REF!</v>
      </c>
      <c r="B4" s="55"/>
      <c r="C4" s="87"/>
      <c r="D4" s="74" t="s">
        <v>151</v>
      </c>
      <c r="E4" s="79" t="s">
        <v>241</v>
      </c>
      <c r="F4" s="60"/>
      <c r="H4" s="55" t="e">
        <f>IF(#REF!="да",1,IF(#REF!="нет",2,0))</f>
        <v>#REF!</v>
      </c>
      <c r="I4" s="55" t="e">
        <f>IF(AND(#REF!="",#REF!="да",H4=2),0,1)*IF(AND(#REF!&lt;&gt;"",OR(#REF!="",H4&lt;&gt;2)),0,1)</f>
        <v>#REF!</v>
      </c>
      <c r="J4" s="55" t="e">
        <f>IF(#REF!="да",IF(AND(H4=1,#REF!=""),1,IF(AND(H4=2,#REF!&lt;&gt;""),1,0)),IF(AND(H4&gt;0,#REF!=""),1,0))</f>
        <v>#REF!</v>
      </c>
      <c r="K4" s="55" t="e">
        <f>IF(AND(H4=1,#REF!=""),0,1)</f>
        <v>#REF!</v>
      </c>
      <c r="L4" s="55" t="e">
        <f t="shared" si="0"/>
        <v>#REF!</v>
      </c>
      <c r="M4" s="54"/>
      <c r="N4" s="54"/>
      <c r="O4" s="57"/>
      <c r="P4" s="54"/>
      <c r="Q4" s="54"/>
      <c r="R4" s="57"/>
      <c r="S4" s="54"/>
      <c r="T4" s="54"/>
      <c r="U4" s="56"/>
      <c r="V4" s="54"/>
    </row>
    <row r="5" spans="1:22" ht="23.25" customHeight="1" thickBot="1">
      <c r="A5" s="57" t="e">
        <f>IF(#REF!="да",IF(H5*I5*J5*K5*L5&gt;0,1,0),1)</f>
        <v>#REF!</v>
      </c>
      <c r="B5" s="55"/>
      <c r="C5" s="88"/>
      <c r="D5" s="75" t="s">
        <v>152</v>
      </c>
      <c r="E5" s="80" t="s">
        <v>241</v>
      </c>
      <c r="F5" s="60"/>
      <c r="H5" s="55" t="e">
        <f>IF(#REF!="да",1,IF(#REF!="нет",2,0))</f>
        <v>#REF!</v>
      </c>
      <c r="I5" s="55" t="e">
        <f>IF(AND(#REF!="",#REF!="да",H5=2),0,1)*IF(AND(#REF!&lt;&gt;"",OR(#REF!="",H5&lt;&gt;2)),0,1)</f>
        <v>#REF!</v>
      </c>
      <c r="J5" s="55" t="e">
        <f>IF(#REF!="да",IF(AND(H5=1,#REF!=""),1,IF(AND(H5=2,#REF!&lt;&gt;""),1,0)),IF(AND(H5&gt;0,#REF!=""),1,0))</f>
        <v>#REF!</v>
      </c>
      <c r="K5" s="55" t="e">
        <f>IF(AND(H5=1,#REF!=""),0,1)</f>
        <v>#REF!</v>
      </c>
      <c r="L5" s="55" t="e">
        <f t="shared" si="0"/>
        <v>#REF!</v>
      </c>
      <c r="M5" s="54"/>
      <c r="N5" s="54"/>
      <c r="O5" s="54"/>
      <c r="P5" s="54"/>
      <c r="Q5" s="54"/>
      <c r="R5" s="57"/>
      <c r="S5" s="54"/>
      <c r="T5" s="54"/>
      <c r="U5" s="56"/>
      <c r="V5" s="54"/>
    </row>
    <row r="6" spans="1:22" ht="23.25" customHeight="1">
      <c r="A6" s="57" t="e">
        <f>IF(#REF!="да",IF(H6*I6*J6*K6*L6&gt;0,1,0),1)</f>
        <v>#REF!</v>
      </c>
      <c r="B6" s="55"/>
      <c r="C6" s="89" t="s">
        <v>262</v>
      </c>
      <c r="D6" s="76" t="s">
        <v>155</v>
      </c>
      <c r="E6" s="82" t="s">
        <v>240</v>
      </c>
      <c r="F6" s="60"/>
      <c r="H6" s="55" t="e">
        <f>IF(#REF!="да",1,IF(#REF!="нет",2,0))</f>
        <v>#REF!</v>
      </c>
      <c r="I6" s="55" t="e">
        <f>IF(AND(#REF!="",#REF!="да",H6=2),0,1)*IF(AND(#REF!&lt;&gt;"",OR(#REF!="",H6&lt;&gt;2)),0,1)</f>
        <v>#REF!</v>
      </c>
      <c r="J6" s="55" t="e">
        <f>IF(#REF!="да",IF(AND(H6=1,#REF!=""),1,IF(AND(H6=2,#REF!&lt;&gt;""),1,0)),IF(AND(H6&gt;0,#REF!=""),1,0))</f>
        <v>#REF!</v>
      </c>
      <c r="K6" s="55" t="e">
        <f>IF(AND(H6=1,#REF!=""),0,1)</f>
        <v>#REF!</v>
      </c>
      <c r="L6" s="55" t="e">
        <f t="shared" si="0"/>
        <v>#REF!</v>
      </c>
      <c r="M6" s="54"/>
      <c r="N6" s="54"/>
      <c r="O6" s="54"/>
      <c r="P6" s="54"/>
      <c r="Q6" s="54"/>
      <c r="R6" s="57"/>
      <c r="S6" s="54"/>
      <c r="T6" s="54"/>
      <c r="U6" s="56"/>
      <c r="V6" s="54"/>
    </row>
    <row r="7" spans="1:22" ht="23.25" customHeight="1">
      <c r="A7" s="57" t="e">
        <f>IF(#REF!="да",IF(H7*I7*J7*K7*L7&gt;0,1,0),1)</f>
        <v>#REF!</v>
      </c>
      <c r="B7" s="55"/>
      <c r="C7" s="90"/>
      <c r="D7" s="74" t="s">
        <v>156</v>
      </c>
      <c r="E7" s="83" t="s">
        <v>240</v>
      </c>
      <c r="F7" s="60"/>
      <c r="H7" s="55" t="e">
        <f>IF(#REF!="да",1,IF(#REF!="нет",2,0))</f>
        <v>#REF!</v>
      </c>
      <c r="I7" s="55" t="e">
        <f>IF(AND(#REF!="",#REF!="да",H7=2),0,1)*IF(AND(#REF!&lt;&gt;"",OR(#REF!="",H7&lt;&gt;2)),0,1)</f>
        <v>#REF!</v>
      </c>
      <c r="J7" s="55" t="e">
        <f>IF(#REF!="да",IF(AND(H7=1,#REF!=""),1,IF(AND(H7=2,#REF!&lt;&gt;""),1,0)),IF(AND(H7&gt;0,#REF!=""),1,0))</f>
        <v>#REF!</v>
      </c>
      <c r="K7" s="55" t="e">
        <f>IF(AND(H7=1,#REF!=""),0,1)</f>
        <v>#REF!</v>
      </c>
      <c r="L7" s="55" t="e">
        <f t="shared" si="0"/>
        <v>#REF!</v>
      </c>
      <c r="M7" s="54"/>
      <c r="N7" s="54"/>
      <c r="O7" s="54"/>
      <c r="P7" s="54"/>
      <c r="Q7" s="54"/>
      <c r="R7" s="57"/>
      <c r="S7" s="54"/>
      <c r="T7" s="54"/>
      <c r="U7" s="56"/>
      <c r="V7" s="54"/>
    </row>
    <row r="8" spans="1:22" ht="23.25" customHeight="1">
      <c r="A8" s="57" t="e">
        <f>IF(#REF!="да",IF(H8*I8*J8*K8*L8&gt;0,1,0),1)</f>
        <v>#REF!</v>
      </c>
      <c r="B8" s="55"/>
      <c r="C8" s="90"/>
      <c r="D8" s="77" t="s">
        <v>151</v>
      </c>
      <c r="E8" s="84" t="s">
        <v>241</v>
      </c>
      <c r="F8" s="60"/>
      <c r="H8" s="55" t="e">
        <f>IF(#REF!="да",1,IF(#REF!="нет",2,0))</f>
        <v>#REF!</v>
      </c>
      <c r="I8" s="55" t="e">
        <f>IF(AND(#REF!="",#REF!="да",H8=2),0,1)*IF(AND(#REF!&lt;&gt;"",OR(#REF!="",H8&lt;&gt;2)),0,1)</f>
        <v>#REF!</v>
      </c>
      <c r="J8" s="55" t="e">
        <f>IF(#REF!="да",IF(AND(H8=1,#REF!=""),1,IF(AND(H8=2,#REF!&lt;&gt;""),1,0)),IF(AND(H8&gt;0,#REF!=""),1,0))</f>
        <v>#REF!</v>
      </c>
      <c r="K8" s="55" t="e">
        <f>IF(AND(H8=1,#REF!=""),0,1)</f>
        <v>#REF!</v>
      </c>
      <c r="L8" s="55" t="e">
        <f t="shared" si="0"/>
        <v>#REF!</v>
      </c>
      <c r="M8" s="54"/>
      <c r="N8" s="54"/>
      <c r="O8" s="54"/>
      <c r="P8" s="54"/>
      <c r="Q8" s="54"/>
      <c r="R8" s="57"/>
      <c r="S8" s="54"/>
      <c r="T8" s="54"/>
      <c r="U8" s="56"/>
      <c r="V8" s="54"/>
    </row>
    <row r="9" spans="1:22" ht="23.25" customHeight="1" thickBot="1">
      <c r="A9" s="57" t="e">
        <f>IF(#REF!="да",IF(H9*I9*J9*K9*L9&gt;0,1,0),1)</f>
        <v>#REF!</v>
      </c>
      <c r="B9" s="55"/>
      <c r="C9" s="91"/>
      <c r="D9" s="75" t="s">
        <v>150</v>
      </c>
      <c r="E9" s="80" t="s">
        <v>241</v>
      </c>
      <c r="F9" s="60"/>
      <c r="H9" s="55" t="e">
        <f>IF(#REF!="да",1,IF(#REF!="нет",2,0))</f>
        <v>#REF!</v>
      </c>
      <c r="I9" s="55" t="e">
        <f>IF(AND(#REF!="",#REF!="да",H9=2),0,1)*IF(AND(#REF!&lt;&gt;"",OR(#REF!="",H9&lt;&gt;2)),0,1)</f>
        <v>#REF!</v>
      </c>
      <c r="J9" s="55" t="e">
        <f>IF(#REF!="да",IF(AND(H9=1,#REF!=""),1,IF(AND(H9=2,#REF!&lt;&gt;""),1,0)),IF(AND(H9&gt;0,#REF!=""),1,0))</f>
        <v>#REF!</v>
      </c>
      <c r="K9" s="55" t="e">
        <f>IF(AND(H9=1,#REF!=""),0,1)</f>
        <v>#REF!</v>
      </c>
      <c r="L9" s="55" t="e">
        <f t="shared" si="0"/>
        <v>#REF!</v>
      </c>
      <c r="M9" s="54"/>
      <c r="N9" s="54"/>
      <c r="O9" s="54"/>
      <c r="P9" s="54"/>
      <c r="Q9" s="54"/>
      <c r="R9" s="57"/>
      <c r="S9" s="54"/>
      <c r="T9" s="54"/>
      <c r="U9" s="56"/>
      <c r="V9" s="54"/>
    </row>
    <row r="10" spans="1:22" ht="23.25" customHeight="1">
      <c r="A10" s="57" t="e">
        <f>IF(#REF!="да",IF(H10*I10*J10*K10*L10&gt;0,1,0),1)</f>
        <v>#REF!</v>
      </c>
      <c r="B10" s="55"/>
      <c r="C10" s="86" t="s">
        <v>263</v>
      </c>
      <c r="D10" s="76" t="s">
        <v>157</v>
      </c>
      <c r="E10" s="78" t="s">
        <v>240</v>
      </c>
      <c r="F10" s="60"/>
      <c r="H10" s="55" t="e">
        <f>IF(#REF!="да",1,IF(#REF!="нет",2,0))</f>
        <v>#REF!</v>
      </c>
      <c r="I10" s="55" t="e">
        <f>IF(AND(#REF!="",#REF!="да",H10=2),0,1)*IF(AND(#REF!&lt;&gt;"",OR(#REF!="",H10&lt;&gt;2)),0,1)</f>
        <v>#REF!</v>
      </c>
      <c r="J10" s="55" t="e">
        <f>IF(#REF!="да",IF(AND(H10=1,#REF!=""),1,IF(AND(H10=2,#REF!&lt;&gt;""),1,0)),IF(AND(H10&gt;0,#REF!=""),1,0))</f>
        <v>#REF!</v>
      </c>
      <c r="K10" s="55" t="e">
        <f>IF(AND(H10=1,#REF!=""),0,1)</f>
        <v>#REF!</v>
      </c>
      <c r="L10" s="55" t="e">
        <f t="shared" si="0"/>
        <v>#REF!</v>
      </c>
      <c r="M10" s="54"/>
      <c r="N10" s="54"/>
      <c r="O10" s="54"/>
      <c r="P10" s="54"/>
      <c r="Q10" s="54"/>
      <c r="R10" s="57"/>
      <c r="S10" s="54"/>
      <c r="T10" s="54"/>
      <c r="U10" s="56"/>
      <c r="V10" s="54"/>
    </row>
    <row r="11" spans="1:22" ht="23.25" customHeight="1">
      <c r="A11" s="57" t="e">
        <f>IF(#REF!="да",IF(H11*I11*J11*K11*L11&gt;0,1,0),1)</f>
        <v>#REF!</v>
      </c>
      <c r="B11" s="55"/>
      <c r="C11" s="87"/>
      <c r="D11" s="74" t="s">
        <v>155</v>
      </c>
      <c r="E11" s="79" t="s">
        <v>240</v>
      </c>
      <c r="F11" s="60"/>
      <c r="H11" s="55" t="e">
        <f>IF(#REF!="да",1,IF(#REF!="нет",2,0))</f>
        <v>#REF!</v>
      </c>
      <c r="I11" s="55" t="e">
        <f>IF(AND(#REF!="",#REF!="да",H11=2),0,1)*IF(AND(#REF!&lt;&gt;"",OR(#REF!="",H11&lt;&gt;2)),0,1)</f>
        <v>#REF!</v>
      </c>
      <c r="J11" s="55" t="e">
        <f>IF(#REF!="да",IF(AND(H11=1,#REF!=""),1,IF(AND(H11=2,#REF!&lt;&gt;""),1,0)),IF(AND(H11&gt;0,#REF!=""),1,0))</f>
        <v>#REF!</v>
      </c>
      <c r="K11" s="55" t="e">
        <f>IF(AND(H11=1,#REF!=""),0,1)</f>
        <v>#REF!</v>
      </c>
      <c r="L11" s="55" t="e">
        <f t="shared" si="0"/>
        <v>#REF!</v>
      </c>
      <c r="M11" s="54"/>
      <c r="N11" s="54"/>
      <c r="O11" s="54"/>
      <c r="P11" s="54"/>
      <c r="Q11" s="54"/>
      <c r="R11" s="57"/>
      <c r="S11" s="54"/>
      <c r="T11" s="54"/>
      <c r="U11" s="56"/>
      <c r="V11" s="54"/>
    </row>
    <row r="12" spans="1:22" ht="23.25" customHeight="1">
      <c r="A12" s="57" t="e">
        <f>IF(#REF!="да",IF(H12*I12*J12*K12*L12&gt;0,1,0),1)</f>
        <v>#REF!</v>
      </c>
      <c r="B12" s="55"/>
      <c r="C12" s="87"/>
      <c r="D12" s="74" t="s">
        <v>156</v>
      </c>
      <c r="E12" s="79" t="s">
        <v>240</v>
      </c>
      <c r="F12" s="60"/>
      <c r="H12" s="55" t="e">
        <f>IF(#REF!="да",1,IF(#REF!="нет",2,0))</f>
        <v>#REF!</v>
      </c>
      <c r="I12" s="55" t="e">
        <f>IF(AND(#REF!="",#REF!="да",H12=2),0,1)*IF(AND(#REF!&lt;&gt;"",OR(#REF!="",H12&lt;&gt;2)),0,1)</f>
        <v>#REF!</v>
      </c>
      <c r="J12" s="55" t="e">
        <f>IF(#REF!="да",IF(AND(H12=1,#REF!=""),1,IF(AND(H12=2,#REF!&lt;&gt;""),1,0)),IF(AND(H12&gt;0,#REF!=""),1,0))</f>
        <v>#REF!</v>
      </c>
      <c r="K12" s="55" t="e">
        <f>IF(AND(H12=1,#REF!=""),0,1)</f>
        <v>#REF!</v>
      </c>
      <c r="L12" s="55" t="e">
        <f t="shared" si="0"/>
        <v>#REF!</v>
      </c>
      <c r="M12" s="54"/>
      <c r="N12" s="54"/>
      <c r="O12" s="54"/>
      <c r="P12" s="54"/>
      <c r="Q12" s="54"/>
      <c r="R12" s="57"/>
      <c r="S12" s="54"/>
      <c r="T12" s="54"/>
      <c r="U12" s="56"/>
      <c r="V12" s="54"/>
    </row>
    <row r="13" spans="1:22" ht="23.25" customHeight="1">
      <c r="A13" s="57" t="e">
        <f>IF(#REF!="да",IF(H13*I13*J13*K13*L13&gt;0,1,0),1)</f>
        <v>#REF!</v>
      </c>
      <c r="B13" s="55"/>
      <c r="C13" s="87"/>
      <c r="D13" s="74" t="s">
        <v>158</v>
      </c>
      <c r="E13" s="79" t="s">
        <v>241</v>
      </c>
      <c r="F13" s="60"/>
      <c r="H13" s="55" t="e">
        <f>IF(#REF!="да",1,IF(#REF!="нет",2,0))</f>
        <v>#REF!</v>
      </c>
      <c r="I13" s="55" t="e">
        <f>IF(AND(#REF!="",#REF!="да",H13=2),0,1)*IF(AND(#REF!&lt;&gt;"",OR(#REF!="",H13&lt;&gt;2)),0,1)</f>
        <v>#REF!</v>
      </c>
      <c r="J13" s="55" t="e">
        <f>IF(#REF!="да",IF(AND(H13=1,#REF!=""),1,IF(AND(H13=2,#REF!&lt;&gt;""),1,0)),IF(AND(H13&gt;0,#REF!=""),1,0))</f>
        <v>#REF!</v>
      </c>
      <c r="K13" s="55" t="e">
        <f>IF(AND(H13=1,#REF!=""),0,1)</f>
        <v>#REF!</v>
      </c>
      <c r="L13" s="55" t="e">
        <f t="shared" si="0"/>
        <v>#REF!</v>
      </c>
      <c r="M13" s="54"/>
      <c r="N13" s="54"/>
      <c r="O13" s="54"/>
      <c r="P13" s="54"/>
      <c r="Q13" s="54"/>
      <c r="R13" s="57"/>
      <c r="S13" s="54"/>
      <c r="T13" s="54"/>
      <c r="U13" s="56"/>
      <c r="V13" s="54"/>
    </row>
    <row r="14" spans="1:22" ht="23.25" customHeight="1" thickBot="1">
      <c r="A14" s="57" t="e">
        <f>IF(#REF!="да",IF(H14*I14*J14*K14*L14&gt;0,1,0),1)</f>
        <v>#REF!</v>
      </c>
      <c r="B14" s="55"/>
      <c r="C14" s="87"/>
      <c r="D14" s="74" t="s">
        <v>150</v>
      </c>
      <c r="E14" s="79" t="s">
        <v>241</v>
      </c>
      <c r="F14" s="60"/>
      <c r="H14" s="55" t="e">
        <f>IF(#REF!="да",1,IF(#REF!="нет",2,0))</f>
        <v>#REF!</v>
      </c>
      <c r="I14" s="55" t="e">
        <f>IF(AND(#REF!="",#REF!="да",H14=2),0,1)*IF(AND(#REF!&lt;&gt;"",OR(#REF!="",H14&lt;&gt;2)),0,1)</f>
        <v>#REF!</v>
      </c>
      <c r="J14" s="55" t="e">
        <f>IF(#REF!="да",IF(AND(H14=1,#REF!=""),1,IF(AND(H14=2,#REF!&lt;&gt;""),1,0)),IF(AND(H14&gt;0,#REF!=""),1,0))</f>
        <v>#REF!</v>
      </c>
      <c r="K14" s="55" t="e">
        <f>IF(AND(H14=1,#REF!=""),0,1)</f>
        <v>#REF!</v>
      </c>
      <c r="L14" s="55" t="e">
        <f t="shared" si="0"/>
        <v>#REF!</v>
      </c>
      <c r="M14" s="54"/>
      <c r="N14" s="54"/>
      <c r="O14" s="54"/>
      <c r="P14" s="54"/>
      <c r="Q14" s="54"/>
      <c r="R14" s="57"/>
      <c r="S14" s="54"/>
      <c r="T14" s="54"/>
      <c r="U14" s="56"/>
      <c r="V14" s="54"/>
    </row>
    <row r="15" spans="1:22" ht="23.25" customHeight="1" thickBot="1">
      <c r="A15" s="57" t="e">
        <f>IF(#REF!="да",IF(H15*I15*J15*K15*L15&gt;0,1,0),1)</f>
        <v>#REF!</v>
      </c>
      <c r="B15" s="55"/>
      <c r="C15" s="88"/>
      <c r="D15" s="75" t="s">
        <v>151</v>
      </c>
      <c r="E15" s="80" t="s">
        <v>241</v>
      </c>
      <c r="F15" s="69" t="s">
        <v>260</v>
      </c>
      <c r="H15" s="55" t="e">
        <f>IF(#REF!="да",1,IF(#REF!="нет",2,0))</f>
        <v>#REF!</v>
      </c>
      <c r="I15" s="55" t="e">
        <f>IF(AND(#REF!="",#REF!="да",H15=2),0,1)*IF(AND(#REF!&lt;&gt;"",OR(#REF!="",H15&lt;&gt;2)),0,1)</f>
        <v>#REF!</v>
      </c>
      <c r="J15" s="55" t="e">
        <f>IF(#REF!="да",IF(AND(H15=1,#REF!=""),1,IF(AND(H15=2,#REF!&lt;&gt;""),1,0)),IF(AND(H15&gt;0,#REF!=""),1,0))</f>
        <v>#REF!</v>
      </c>
      <c r="K15" s="55" t="e">
        <f>IF(AND(H15=1,#REF!=""),0,1)</f>
        <v>#REF!</v>
      </c>
      <c r="L15" s="55" t="e">
        <f t="shared" si="0"/>
        <v>#REF!</v>
      </c>
      <c r="M15" s="54"/>
      <c r="N15" s="54"/>
      <c r="O15" s="54"/>
      <c r="P15" s="54"/>
      <c r="Q15" s="54"/>
      <c r="R15" s="57"/>
      <c r="S15" s="54"/>
      <c r="T15" s="54"/>
      <c r="U15" s="56"/>
      <c r="V15" s="54"/>
    </row>
    <row r="16" spans="1:22" s="57" customFormat="1" ht="23.25" customHeight="1" thickBot="1">
      <c r="A16" s="57" t="e">
        <f>IF(#REF!="да",IF(H16*I16*J16*K16*L16&gt;0,1,0),1)</f>
        <v>#REF!</v>
      </c>
      <c r="B16" s="55"/>
      <c r="C16" s="86" t="s">
        <v>264</v>
      </c>
      <c r="D16" s="76" t="s">
        <v>161</v>
      </c>
      <c r="E16" s="78" t="s">
        <v>240</v>
      </c>
      <c r="F16" s="70">
        <v>8</v>
      </c>
      <c r="G16" s="55"/>
      <c r="H16" s="55" t="e">
        <f>IF(#REF!="да",1,IF(#REF!="нет",2,0))</f>
        <v>#REF!</v>
      </c>
      <c r="I16" s="55" t="e">
        <f>IF(AND(#REF!="",#REF!="да",H16=2),0,1)*IF(AND(#REF!&lt;&gt;"",OR(#REF!="",H16&lt;&gt;2)),0,1)*IF(AND(#REF!="да",F16=0),0,1)*IF(AND(#REF!&gt;0,F16&gt;0),0,1)</f>
        <v>#REF!</v>
      </c>
      <c r="J16" s="55" t="e">
        <f>IF(#REF!="да",IF(AND(H16=1,#REF!=""),1,IF(AND(H16=2,#REF!&lt;&gt;""),1,0)),IF(AND(H16&gt;0,F16=""),1,0))</f>
        <v>#REF!</v>
      </c>
      <c r="K16" s="55" t="e">
        <f>IF(AND(H16=1,#REF!=""),0,1)</f>
        <v>#REF!</v>
      </c>
      <c r="L16" s="55" t="e">
        <f t="shared" si="0"/>
        <v>#REF!</v>
      </c>
      <c r="M16" s="55"/>
      <c r="N16" s="55"/>
      <c r="U16" s="56"/>
    </row>
    <row r="17" spans="1:21" s="57" customFormat="1" ht="23.25" customHeight="1">
      <c r="A17" s="57" t="e">
        <f>IF(#REF!="да",IF(H17*I17*J17*K17*L17&gt;0,1,0),1)</f>
        <v>#REF!</v>
      </c>
      <c r="B17" s="55"/>
      <c r="C17" s="87"/>
      <c r="D17" s="74" t="s">
        <v>158</v>
      </c>
      <c r="E17" s="79" t="s">
        <v>240</v>
      </c>
      <c r="F17" s="60"/>
      <c r="G17" s="55"/>
      <c r="H17" s="55" t="e">
        <f>IF(#REF!="да",1,IF(#REF!="нет",2,0))</f>
        <v>#REF!</v>
      </c>
      <c r="I17" s="55" t="e">
        <f>IF(AND(#REF!="",#REF!="да",H17=2),0,1)*IF(AND(#REF!&lt;&gt;"",OR(#REF!="",H17&lt;&gt;2)),0,1)</f>
        <v>#REF!</v>
      </c>
      <c r="J17" s="55" t="e">
        <f>IF(#REF!="да",IF(AND(H17=1,#REF!=""),1,IF(AND(H17=2,#REF!&lt;&gt;""),1,0)),IF(AND(H17&gt;0,#REF!=""),1,0))</f>
        <v>#REF!</v>
      </c>
      <c r="K17" s="55" t="e">
        <f>IF(AND(H17=1,#REF!=""),0,1)</f>
        <v>#REF!</v>
      </c>
      <c r="L17" s="55" t="e">
        <f t="shared" ref="L17" si="1">IF(AND(H17=1,K17=0),0,1)</f>
        <v>#REF!</v>
      </c>
      <c r="U17" s="56"/>
    </row>
    <row r="18" spans="1:21" s="57" customFormat="1" ht="23.25" customHeight="1">
      <c r="A18" s="57" t="e">
        <f>IF(#REF!="да",IF(H18*I18*J18*K18*L18&gt;0,1,0),1)</f>
        <v>#REF!</v>
      </c>
      <c r="B18" s="55"/>
      <c r="C18" s="87"/>
      <c r="D18" s="74" t="s">
        <v>150</v>
      </c>
      <c r="E18" s="79" t="s">
        <v>240</v>
      </c>
      <c r="F18" s="60"/>
      <c r="G18" s="55"/>
      <c r="H18" s="55" t="e">
        <f>IF(#REF!="да",1,IF(#REF!="нет",2,0))</f>
        <v>#REF!</v>
      </c>
      <c r="I18" s="55" t="e">
        <f>IF(AND(#REF!="",#REF!="да",H18=2),0,1)*IF(AND(#REF!&lt;&gt;"",OR(#REF!="",H18&lt;&gt;2)),0,1)</f>
        <v>#REF!</v>
      </c>
      <c r="J18" s="55" t="e">
        <f>IF(#REF!="да",IF(AND(H18=1,#REF!=""),1,IF(AND(H18=2,#REF!&lt;&gt;""),1,0)),IF(AND(H18&gt;0,#REF!=""),1,0))</f>
        <v>#REF!</v>
      </c>
      <c r="K18" s="55" t="e">
        <f>IF(AND(H18=1,#REF!=""),0,1)</f>
        <v>#REF!</v>
      </c>
      <c r="L18" s="55" t="e">
        <f t="shared" ref="L18:L23" si="2">IF(AND(H18=1,K18=0),0,1)</f>
        <v>#REF!</v>
      </c>
      <c r="U18" s="56"/>
    </row>
    <row r="19" spans="1:21" s="57" customFormat="1" ht="23.25" customHeight="1">
      <c r="A19" s="57" t="e">
        <f>IF(#REF!="да",IF(H19*I19*J19*K19*L19&gt;0,1,0),1)</f>
        <v>#REF!</v>
      </c>
      <c r="B19" s="55"/>
      <c r="C19" s="87"/>
      <c r="D19" s="74" t="s">
        <v>156</v>
      </c>
      <c r="E19" s="79" t="s">
        <v>240</v>
      </c>
      <c r="F19" s="60"/>
      <c r="G19" s="55"/>
      <c r="H19" s="55" t="e">
        <f>IF(#REF!="да",1,IF(#REF!="нет",2,0))</f>
        <v>#REF!</v>
      </c>
      <c r="I19" s="55" t="e">
        <f>IF(AND(#REF!="",#REF!="да",H19=2),0,1)*IF(AND(#REF!&lt;&gt;"",OR(#REF!="",H19&lt;&gt;2)),0,1)</f>
        <v>#REF!</v>
      </c>
      <c r="J19" s="55" t="e">
        <f>IF(#REF!="да",IF(AND(H19=1,#REF!=""),1,IF(AND(H19=2,#REF!&lt;&gt;""),1,0)),IF(AND(H19&gt;0,#REF!=""),1,0))</f>
        <v>#REF!</v>
      </c>
      <c r="K19" s="55" t="e">
        <f>IF(AND(H19=1,#REF!=""),0,1)</f>
        <v>#REF!</v>
      </c>
      <c r="L19" s="55" t="e">
        <f t="shared" si="2"/>
        <v>#REF!</v>
      </c>
      <c r="U19" s="56"/>
    </row>
    <row r="20" spans="1:21" s="57" customFormat="1" ht="23.25" customHeight="1">
      <c r="A20" s="57" t="e">
        <f>IF(#REF!="да",IF(H20*I20*J20*K20*L20&gt;0,1,0),1)</f>
        <v>#REF!</v>
      </c>
      <c r="B20" s="55"/>
      <c r="C20" s="87"/>
      <c r="D20" s="74" t="s">
        <v>157</v>
      </c>
      <c r="E20" s="79" t="s">
        <v>241</v>
      </c>
      <c r="F20" s="60"/>
      <c r="G20" s="55"/>
      <c r="H20" s="55" t="e">
        <f>IF(#REF!="да",1,IF(#REF!="нет",2,0))</f>
        <v>#REF!</v>
      </c>
      <c r="I20" s="55" t="e">
        <f>IF(AND(#REF!="",#REF!="да",H20=2),0,1)*IF(AND(#REF!&lt;&gt;"",OR(#REF!="",H20&lt;&gt;2)),0,1)</f>
        <v>#REF!</v>
      </c>
      <c r="J20" s="55" t="e">
        <f>IF(#REF!="да",IF(AND(H20=1,#REF!=""),1,IF(AND(H20=2,#REF!&lt;&gt;""),1,0)),IF(AND(H20&gt;0,#REF!=""),1,0))</f>
        <v>#REF!</v>
      </c>
      <c r="K20" s="55" t="e">
        <f>IF(AND(H20=1,#REF!=""),0,1)</f>
        <v>#REF!</v>
      </c>
      <c r="L20" s="55" t="e">
        <f t="shared" si="2"/>
        <v>#REF!</v>
      </c>
      <c r="U20" s="56"/>
    </row>
    <row r="21" spans="1:21" s="57" customFormat="1" ht="23.25" customHeight="1">
      <c r="A21" s="57" t="e">
        <f>IF(#REF!="да",IF(H21*I21*J21*K21*L21&gt;0,1,0),1)</f>
        <v>#REF!</v>
      </c>
      <c r="B21" s="55"/>
      <c r="C21" s="87"/>
      <c r="D21" s="74" t="s">
        <v>151</v>
      </c>
      <c r="E21" s="79" t="s">
        <v>241</v>
      </c>
      <c r="F21" s="60"/>
      <c r="G21" s="55"/>
      <c r="H21" s="55" t="e">
        <f>IF(#REF!="да",1,IF(#REF!="нет",2,0))</f>
        <v>#REF!</v>
      </c>
      <c r="I21" s="55" t="e">
        <f>IF(AND(#REF!="",#REF!="да",H21=2),0,1)*IF(AND(#REF!&lt;&gt;"",OR(#REF!="",H21&lt;&gt;2)),0,1)</f>
        <v>#REF!</v>
      </c>
      <c r="J21" s="55" t="e">
        <f>IF(#REF!="да",IF(AND(H21=1,#REF!=""),1,IF(AND(H21=2,#REF!&lt;&gt;""),1,0)),IF(AND(H21&gt;0,#REF!=""),1,0))</f>
        <v>#REF!</v>
      </c>
      <c r="K21" s="55" t="e">
        <f>IF(AND(H21=1,#REF!=""),0,1)</f>
        <v>#REF!</v>
      </c>
      <c r="L21" s="55" t="e">
        <f t="shared" si="2"/>
        <v>#REF!</v>
      </c>
      <c r="U21" s="56"/>
    </row>
    <row r="22" spans="1:21" s="57" customFormat="1" ht="23.25" customHeight="1">
      <c r="A22" s="57" t="e">
        <f>IF(#REF!="да",IF(H22*I22*J22*K22*L22&gt;0,1,0),1)</f>
        <v>#REF!</v>
      </c>
      <c r="B22" s="55"/>
      <c r="C22" s="87"/>
      <c r="D22" s="74" t="s">
        <v>160</v>
      </c>
      <c r="E22" s="79" t="s">
        <v>241</v>
      </c>
      <c r="F22" s="60"/>
      <c r="G22" s="55"/>
      <c r="H22" s="55" t="e">
        <f>IF(#REF!="да",1,IF(#REF!="нет",2,0))</f>
        <v>#REF!</v>
      </c>
      <c r="I22" s="55" t="e">
        <f>IF(AND(#REF!="",#REF!="да",H22=2),0,1)*IF(AND(#REF!&lt;&gt;"",OR(#REF!="",H22&lt;&gt;2)),0,1)</f>
        <v>#REF!</v>
      </c>
      <c r="J22" s="55" t="e">
        <f>IF(#REF!="да",IF(AND(H22=1,#REF!=""),1,IF(AND(H22=2,#REF!&lt;&gt;""),1,0)),IF(AND(H22&gt;0,#REF!=""),1,0))</f>
        <v>#REF!</v>
      </c>
      <c r="K22" s="55" t="e">
        <f>IF(AND(H22=1,#REF!=""),0,1)</f>
        <v>#REF!</v>
      </c>
      <c r="L22" s="55" t="e">
        <f t="shared" si="2"/>
        <v>#REF!</v>
      </c>
      <c r="U22" s="56"/>
    </row>
    <row r="23" spans="1:21" s="57" customFormat="1" ht="23.25" customHeight="1" thickBot="1">
      <c r="A23" s="57" t="e">
        <f>IF(#REF!="да",IF(H23*I23*J23*K23*L23&gt;0,1,0),1)</f>
        <v>#REF!</v>
      </c>
      <c r="B23" s="55"/>
      <c r="C23" s="88"/>
      <c r="D23" s="75" t="s">
        <v>155</v>
      </c>
      <c r="E23" s="80" t="s">
        <v>241</v>
      </c>
      <c r="F23" s="60"/>
      <c r="G23" s="55"/>
      <c r="H23" s="55" t="e">
        <f>IF(#REF!="да",1,IF(#REF!="нет",2,0))</f>
        <v>#REF!</v>
      </c>
      <c r="I23" s="55" t="e">
        <f>IF(AND(#REF!="",#REF!="да",H23=2),0,1)*IF(AND(#REF!&lt;&gt;"",OR(#REF!="",H23&lt;&gt;2)),0,1)</f>
        <v>#REF!</v>
      </c>
      <c r="J23" s="55" t="e">
        <f>IF(#REF!="да",IF(AND(H23=1,#REF!=""),1,IF(AND(H23=2,#REF!&lt;&gt;""),1,0)),IF(AND(H23&gt;0,#REF!=""),1,0))</f>
        <v>#REF!</v>
      </c>
      <c r="K23" s="55" t="e">
        <f>IF(AND(H23=1,#REF!=""),0,1)</f>
        <v>#REF!</v>
      </c>
      <c r="L23" s="55" t="e">
        <f t="shared" si="2"/>
        <v>#REF!</v>
      </c>
      <c r="U23" s="56"/>
    </row>
    <row r="24" spans="1:21" s="57" customFormat="1" ht="23.25" customHeight="1">
      <c r="A24" s="57" t="e">
        <f>IF(#REF!="да",IF(H24*K24*L24&gt;0,1,0),1)</f>
        <v>#REF!</v>
      </c>
      <c r="B24" s="55"/>
      <c r="C24" s="89" t="s">
        <v>15</v>
      </c>
      <c r="D24" s="76" t="s">
        <v>151</v>
      </c>
      <c r="E24" s="82" t="s">
        <v>254</v>
      </c>
      <c r="F24" s="55"/>
      <c r="G24" s="55"/>
      <c r="H24" s="55" t="e">
        <f>IF(#REF!="да",1,IF(#REF!="нет",2,0))</f>
        <v>#REF!</v>
      </c>
      <c r="I24" s="55"/>
      <c r="J24" s="55"/>
      <c r="K24" s="55" t="e">
        <f>IF(AND(H24=1,#REF!=""),0,1)</f>
        <v>#REF!</v>
      </c>
      <c r="L24" s="55" t="e">
        <f t="shared" ref="L24" si="3">IF(AND(H24=1,K24=0),0,1)</f>
        <v>#REF!</v>
      </c>
      <c r="U24" s="56"/>
    </row>
    <row r="25" spans="1:21" s="57" customFormat="1" ht="23.25" customHeight="1" thickBot="1">
      <c r="A25" s="57" t="e">
        <f>IF(#REF!="да",IF(H25*K25*L25&gt;0,1,0),1)</f>
        <v>#REF!</v>
      </c>
      <c r="B25" s="55"/>
      <c r="C25" s="91"/>
      <c r="D25" s="75" t="s">
        <v>150</v>
      </c>
      <c r="E25" s="80" t="s">
        <v>255</v>
      </c>
      <c r="F25" s="55"/>
      <c r="G25" s="55"/>
      <c r="H25" s="55" t="e">
        <f>IF(#REF!="да",1,IF(#REF!="нет",2,0))</f>
        <v>#REF!</v>
      </c>
      <c r="I25" s="55"/>
      <c r="J25" s="55"/>
      <c r="K25" s="55" t="e">
        <f>IF(AND(H25=1,#REF!=""),0,1)</f>
        <v>#REF!</v>
      </c>
      <c r="L25" s="55" t="e">
        <f t="shared" ref="L25" si="4">IF(AND(H25=1,K25=0),0,1)</f>
        <v>#REF!</v>
      </c>
      <c r="U25" s="56"/>
    </row>
    <row r="26" spans="1:21" ht="23.25" customHeight="1" thickBot="1">
      <c r="A26" s="57" t="e">
        <f>IF(OR(#REF!="да",#REF!="да"),IF(H26*K26*L26&gt;0,1,0),1)</f>
        <v>#REF!</v>
      </c>
      <c r="C26" s="92" t="s">
        <v>159</v>
      </c>
      <c r="D26" s="81" t="s">
        <v>157</v>
      </c>
      <c r="E26" s="85" t="s">
        <v>242</v>
      </c>
      <c r="H26" s="55" t="e">
        <f>IF(#REF!="да",1,IF(#REF!="нет",2,0))</f>
        <v>#REF!</v>
      </c>
      <c r="K26" s="55" t="e">
        <f>IF(AND(H26=1,#REF!&amp;#REF!=""),0,1)</f>
        <v>#REF!</v>
      </c>
      <c r="L26" s="55" t="e">
        <f t="shared" ref="L26" si="5">IF(AND(H26=1,K26=0),0,1)</f>
        <v>#REF!</v>
      </c>
    </row>
    <row r="27" spans="1:21"/>
    <row r="28" spans="1:21"/>
    <row r="29" spans="1:21"/>
    <row r="30" spans="1:21"/>
    <row r="31" spans="1:21"/>
    <row r="32" spans="1:21"/>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sheetData>
  <sheetProtection selectLockedCells="1"/>
  <mergeCells count="6">
    <mergeCell ref="C10:C15"/>
    <mergeCell ref="C1:E1"/>
    <mergeCell ref="C6:C9"/>
    <mergeCell ref="C3:C5"/>
    <mergeCell ref="C16:C23"/>
    <mergeCell ref="C24:C25"/>
  </mergeCells>
  <phoneticPr fontId="0" type="noConversion"/>
  <conditionalFormatting sqref="F16">
    <cfRule type="expression" dxfId="1" priority="8">
      <formula>IF(#REF!="нет",F16&gt;0)</formula>
    </cfRule>
    <cfRule type="expression" dxfId="0" priority="19">
      <formula>IF(#REF!="да",F16=0)</formula>
    </cfRule>
  </conditionalFormatting>
  <dataValidations count="1">
    <dataValidation type="list" allowBlank="1" showInputMessage="1" showErrorMessage="1" sqref="F16">
      <formula1>"1,2,3,4,5,6,7,8,9,10"</formula1>
    </dataValidation>
  </dataValidations>
  <pageMargins left="0.19" right="0.2" top="0.17" bottom="0.27" header="0.3" footer="0.3"/>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codeName="Лист5"/>
  <dimension ref="A1:IU56"/>
  <sheetViews>
    <sheetView topLeftCell="B1" workbookViewId="0">
      <selection activeCell="B1" sqref="B1"/>
    </sheetView>
  </sheetViews>
  <sheetFormatPr defaultRowHeight="15"/>
  <cols>
    <col min="1" max="1" width="9" hidden="1" customWidth="1"/>
    <col min="2" max="2" width="12.42578125" customWidth="1"/>
    <col min="3" max="3" width="10.85546875" customWidth="1"/>
    <col min="4" max="4" width="29.5703125" customWidth="1"/>
    <col min="5" max="5" width="11.28515625" customWidth="1"/>
    <col min="6" max="6" width="12" customWidth="1"/>
    <col min="18" max="18" width="14" customWidth="1"/>
    <col min="24" max="24" width="12.85546875" bestFit="1" customWidth="1"/>
    <col min="50" max="50" width="8.28515625" bestFit="1" customWidth="1"/>
    <col min="51" max="51" width="23.28515625" bestFit="1" customWidth="1"/>
    <col min="69" max="69" width="12.85546875" customWidth="1"/>
    <col min="70" max="80" width="12.28515625" customWidth="1"/>
    <col min="81" max="81" width="6.28515625" customWidth="1"/>
    <col min="84" max="84" width="6" customWidth="1"/>
    <col min="85" max="86" width="4.42578125" customWidth="1"/>
    <col min="188" max="188" width="15.42578125" bestFit="1" customWidth="1"/>
  </cols>
  <sheetData>
    <row r="1" spans="1:255">
      <c r="A1" t="e">
        <f>IF('Информация об ОО'!#REF!=1,20200222,111111)</f>
        <v>#REF!</v>
      </c>
      <c r="B1" t="e">
        <f>LOWER('Информация об ОО'!#REF!)</f>
        <v>#REF!</v>
      </c>
      <c r="J1">
        <f>PRODUCT(J58:K157)</f>
        <v>0</v>
      </c>
      <c r="K1">
        <f ca="1">IF(COUNTIF(L1:CH1,"#ССЫЛКА!")+COUNTIF(B1:G1,"#ССЫЛКА!")&gt;0,0,1)</f>
        <v>0</v>
      </c>
      <c r="L1" t="e">
        <f>CLEAN('Информация об ОО'!#REF!)</f>
        <v>#REF!</v>
      </c>
      <c r="M1" t="e">
        <f>CLEAN('Информация об ОО'!#REF!)</f>
        <v>#REF!</v>
      </c>
      <c r="N1" t="e">
        <f>CLEAN('Информация об ОО'!#REF!)</f>
        <v>#REF!</v>
      </c>
      <c r="O1" t="e">
        <f>CLEAN('Информация об ОО'!#REF!)</f>
        <v>#REF!</v>
      </c>
      <c r="Q1" t="e">
        <f>'Информация об ОО'!#REF!</f>
        <v>#REF!</v>
      </c>
      <c r="R1">
        <f ca="1">INDIRECT("'Информация об ОО'!"&amp;R5)</f>
        <v>0</v>
      </c>
      <c r="S1">
        <f ca="1">INDIRECT("'Информация об ОО'!"&amp;S5)</f>
        <v>0</v>
      </c>
      <c r="T1">
        <f t="shared" ref="T1:BE1" ca="1" si="0">INDIRECT("'Информация об ОО'!"&amp;T5)</f>
        <v>0</v>
      </c>
      <c r="U1">
        <f t="shared" ca="1" si="0"/>
        <v>0</v>
      </c>
      <c r="V1">
        <f t="shared" ca="1" si="0"/>
        <v>0</v>
      </c>
      <c r="W1">
        <f t="shared" ca="1" si="0"/>
        <v>0</v>
      </c>
      <c r="X1">
        <f t="shared" ca="1" si="0"/>
        <v>0</v>
      </c>
      <c r="Y1">
        <f t="shared" ca="1" si="0"/>
        <v>0</v>
      </c>
      <c r="Z1">
        <f t="shared" ca="1" si="0"/>
        <v>0</v>
      </c>
      <c r="AA1">
        <f t="shared" ca="1" si="0"/>
        <v>0</v>
      </c>
      <c r="AB1">
        <f t="shared" ca="1" si="0"/>
        <v>0</v>
      </c>
      <c r="AC1">
        <f t="shared" ca="1" si="0"/>
        <v>0</v>
      </c>
      <c r="AD1">
        <f t="shared" ca="1" si="0"/>
        <v>0</v>
      </c>
      <c r="AE1">
        <f t="shared" ca="1" si="0"/>
        <v>0</v>
      </c>
      <c r="AF1">
        <f t="shared" ca="1" si="0"/>
        <v>0</v>
      </c>
      <c r="AG1">
        <f t="shared" ca="1" si="0"/>
        <v>0</v>
      </c>
      <c r="AH1">
        <f t="shared" ca="1" si="0"/>
        <v>0</v>
      </c>
      <c r="AI1">
        <f t="shared" ca="1" si="0"/>
        <v>0</v>
      </c>
      <c r="AJ1">
        <f t="shared" ca="1" si="0"/>
        <v>0</v>
      </c>
      <c r="AK1">
        <f t="shared" ca="1" si="0"/>
        <v>0</v>
      </c>
      <c r="AL1">
        <f t="shared" ca="1" si="0"/>
        <v>0</v>
      </c>
      <c r="AM1">
        <f t="shared" ca="1" si="0"/>
        <v>0</v>
      </c>
      <c r="AN1">
        <f t="shared" ca="1" si="0"/>
        <v>0</v>
      </c>
      <c r="AO1">
        <f t="shared" ca="1" si="0"/>
        <v>0</v>
      </c>
      <c r="AP1">
        <f t="shared" ca="1" si="0"/>
        <v>0</v>
      </c>
      <c r="AQ1">
        <f t="shared" ca="1" si="0"/>
        <v>0</v>
      </c>
      <c r="AR1">
        <f t="shared" ca="1" si="0"/>
        <v>0</v>
      </c>
      <c r="AS1">
        <f t="shared" ca="1" si="0"/>
        <v>0</v>
      </c>
      <c r="AT1">
        <f t="shared" ca="1" si="0"/>
        <v>0</v>
      </c>
      <c r="AU1">
        <f t="shared" ca="1" si="0"/>
        <v>0</v>
      </c>
      <c r="AV1">
        <f t="shared" ca="1" si="0"/>
        <v>0</v>
      </c>
      <c r="AW1">
        <f t="shared" ca="1" si="0"/>
        <v>0</v>
      </c>
      <c r="AX1">
        <f t="shared" ca="1" si="0"/>
        <v>0</v>
      </c>
      <c r="AY1">
        <f t="shared" ca="1" si="0"/>
        <v>0</v>
      </c>
      <c r="AZ1">
        <f t="shared" ca="1" si="0"/>
        <v>0</v>
      </c>
      <c r="BA1">
        <f t="shared" ca="1" si="0"/>
        <v>0</v>
      </c>
      <c r="BB1">
        <f t="shared" ca="1" si="0"/>
        <v>0</v>
      </c>
      <c r="BC1">
        <f t="shared" ca="1" si="0"/>
        <v>0</v>
      </c>
      <c r="BD1">
        <f t="shared" ca="1" si="0"/>
        <v>0</v>
      </c>
      <c r="BE1">
        <f t="shared" ca="1" si="0"/>
        <v>0</v>
      </c>
      <c r="BF1" t="str">
        <f ca="1">CLEAN(OFFSET(INDIRECT("'Информация об ОО'!"&amp;R5),,1))</f>
        <v/>
      </c>
      <c r="BG1" t="str">
        <f t="shared" ref="BG1:CB1" ca="1" si="1">CLEAN(OFFSET(INDIRECT("'Информация об ОО'!"&amp;S5),,1))</f>
        <v/>
      </c>
      <c r="BH1" t="str">
        <f t="shared" ca="1" si="1"/>
        <v/>
      </c>
      <c r="BI1" t="str">
        <f t="shared" ca="1" si="1"/>
        <v/>
      </c>
      <c r="BJ1" t="str">
        <f t="shared" ca="1" si="1"/>
        <v/>
      </c>
      <c r="BK1" t="str">
        <f t="shared" ca="1" si="1"/>
        <v/>
      </c>
      <c r="BL1" t="str">
        <f t="shared" ca="1" si="1"/>
        <v/>
      </c>
      <c r="BM1" t="str">
        <f t="shared" ca="1" si="1"/>
        <v/>
      </c>
      <c r="BN1" t="str">
        <f t="shared" ca="1" si="1"/>
        <v/>
      </c>
      <c r="BO1" t="str">
        <f t="shared" ca="1" si="1"/>
        <v/>
      </c>
      <c r="BP1" t="str">
        <f t="shared" ca="1" si="1"/>
        <v/>
      </c>
      <c r="BQ1" t="str">
        <f t="shared" ca="1" si="1"/>
        <v/>
      </c>
      <c r="BR1" t="str">
        <f t="shared" ca="1" si="1"/>
        <v/>
      </c>
      <c r="BS1" t="str">
        <f t="shared" ca="1" si="1"/>
        <v/>
      </c>
      <c r="BT1" t="str">
        <f t="shared" ca="1" si="1"/>
        <v/>
      </c>
      <c r="BU1" t="str">
        <f t="shared" ca="1" si="1"/>
        <v/>
      </c>
      <c r="BV1" t="str">
        <f t="shared" ca="1" si="1"/>
        <v/>
      </c>
      <c r="BW1" t="str">
        <f t="shared" ca="1" si="1"/>
        <v/>
      </c>
      <c r="BX1" t="str">
        <f t="shared" ca="1" si="1"/>
        <v/>
      </c>
      <c r="BY1" t="str">
        <f t="shared" ca="1" si="1"/>
        <v/>
      </c>
      <c r="BZ1" t="str">
        <f t="shared" ca="1" si="1"/>
        <v/>
      </c>
      <c r="CA1" t="str">
        <f t="shared" ca="1" si="1"/>
        <v/>
      </c>
      <c r="CB1" t="str">
        <f t="shared" ca="1" si="1"/>
        <v/>
      </c>
      <c r="CC1" t="str">
        <f ca="1">CLEAN(OFFSET(INDIRECT("'Информация об ОО'!"&amp;CC5),,2))</f>
        <v/>
      </c>
      <c r="CD1" t="str">
        <f t="shared" ref="CD1:CE1" ca="1" si="2">CLEAN(OFFSET(INDIRECT("'Информация об ОО'!"&amp;CD5),,2))</f>
        <v/>
      </c>
      <c r="CE1" t="str">
        <f t="shared" ca="1" si="2"/>
        <v/>
      </c>
      <c r="CF1" t="str">
        <f ca="1">CLEAN(OFFSET(INDIRECT("'Информация об ОО'!"&amp;CF5),,1))</f>
        <v/>
      </c>
      <c r="CG1" t="str">
        <f t="shared" ref="CG1:CH1" ca="1" si="3">CLEAN(OFFSET(INDIRECT("'Информация об ОО'!"&amp;CG5),,1))</f>
        <v/>
      </c>
      <c r="CH1" t="str">
        <f t="shared" ca="1" si="3"/>
        <v/>
      </c>
      <c r="GF1" s="32">
        <f ca="1">NOW()</f>
        <v>43864.482757523147</v>
      </c>
      <c r="IU1" s="2" t="s">
        <v>97</v>
      </c>
    </row>
    <row r="2" spans="1:255">
      <c r="B2" t="e">
        <f>IF('Информация об ОО'!#REF!=1,1,0)</f>
        <v>#REF!</v>
      </c>
      <c r="R2" t="str">
        <f ca="1">OFFSET(INDIRECT("'Информация об ОО'!"&amp;R5),,-2)</f>
        <v>Обществознание</v>
      </c>
      <c r="S2" t="str">
        <f ca="1">OFFSET(INDIRECT("'Информация об ОО'!"&amp;S5),,-2)</f>
        <v>Русский язык</v>
      </c>
      <c r="T2" t="str">
        <f t="shared" ref="T2:BE2" ca="1" si="4">OFFSET(INDIRECT("'Информация об ОО'!"&amp;T5),,-2)</f>
        <v>Биология</v>
      </c>
      <c r="U2" t="str">
        <f t="shared" ca="1" si="4"/>
        <v>География</v>
      </c>
      <c r="V2" t="str">
        <f t="shared" ca="1" si="4"/>
        <v>Математика</v>
      </c>
      <c r="W2" t="str">
        <f t="shared" ca="1" si="4"/>
        <v>Физика</v>
      </c>
      <c r="X2" t="str">
        <f t="shared" ca="1" si="4"/>
        <v>История</v>
      </c>
      <c r="Y2" t="str">
        <f t="shared" ca="1" si="4"/>
        <v>Математика</v>
      </c>
      <c r="Z2" t="str">
        <f t="shared" ca="1" si="4"/>
        <v>Русский язык</v>
      </c>
      <c r="AA2" t="str">
        <f t="shared" ca="1" si="4"/>
        <v>География</v>
      </c>
      <c r="AB2">
        <f t="shared" ca="1" si="4"/>
        <v>0</v>
      </c>
      <c r="AC2">
        <f t="shared" ca="1" si="4"/>
        <v>0</v>
      </c>
      <c r="AD2">
        <f t="shared" ca="1" si="4"/>
        <v>0</v>
      </c>
      <c r="AE2">
        <f t="shared" ca="1" si="4"/>
        <v>0</v>
      </c>
      <c r="AF2">
        <f t="shared" ca="1" si="4"/>
        <v>0</v>
      </c>
      <c r="AG2">
        <f t="shared" ca="1" si="4"/>
        <v>0</v>
      </c>
      <c r="AH2">
        <f t="shared" ca="1" si="4"/>
        <v>0</v>
      </c>
      <c r="AI2">
        <f t="shared" ca="1" si="4"/>
        <v>0</v>
      </c>
      <c r="AJ2">
        <f t="shared" ca="1" si="4"/>
        <v>0</v>
      </c>
      <c r="AK2">
        <f t="shared" ca="1" si="4"/>
        <v>0</v>
      </c>
      <c r="AL2">
        <f t="shared" ca="1" si="4"/>
        <v>0</v>
      </c>
      <c r="AM2">
        <f t="shared" ca="1" si="4"/>
        <v>0</v>
      </c>
      <c r="AN2">
        <f t="shared" ca="1" si="4"/>
        <v>0</v>
      </c>
      <c r="AO2">
        <f t="shared" ca="1" si="4"/>
        <v>0</v>
      </c>
      <c r="AP2">
        <f t="shared" ca="1" si="4"/>
        <v>0</v>
      </c>
      <c r="AQ2">
        <f t="shared" ca="1" si="4"/>
        <v>0</v>
      </c>
      <c r="AR2">
        <f t="shared" ca="1" si="4"/>
        <v>0</v>
      </c>
      <c r="AS2">
        <f t="shared" ca="1" si="4"/>
        <v>0</v>
      </c>
      <c r="AT2">
        <f t="shared" ca="1" si="4"/>
        <v>0</v>
      </c>
      <c r="AU2">
        <f t="shared" ca="1" si="4"/>
        <v>0</v>
      </c>
      <c r="AV2">
        <f t="shared" ca="1" si="4"/>
        <v>0</v>
      </c>
      <c r="AW2">
        <f t="shared" ca="1" si="4"/>
        <v>0</v>
      </c>
      <c r="AX2">
        <f t="shared" ca="1" si="4"/>
        <v>0</v>
      </c>
      <c r="AY2">
        <f t="shared" ca="1" si="4"/>
        <v>0</v>
      </c>
      <c r="AZ2">
        <f t="shared" ca="1" si="4"/>
        <v>0</v>
      </c>
      <c r="BA2">
        <f t="shared" ca="1" si="4"/>
        <v>0</v>
      </c>
      <c r="BB2">
        <f t="shared" ca="1" si="4"/>
        <v>0</v>
      </c>
      <c r="BC2">
        <f t="shared" ca="1" si="4"/>
        <v>0</v>
      </c>
      <c r="BD2">
        <f t="shared" ca="1" si="4"/>
        <v>0</v>
      </c>
      <c r="BE2">
        <f t="shared" ca="1" si="4"/>
        <v>0</v>
      </c>
      <c r="BF2" t="str">
        <f ca="1">"отказ "&amp;OFFSET(INDIRECT("'Информация об ОО'!"&amp;BF5),,-2)</f>
        <v>отказ Обществознание</v>
      </c>
      <c r="BG2" t="str">
        <f t="shared" ref="BG2:CB2" ca="1" si="5">"отказ "&amp;OFFSET(INDIRECT("'Информация об ОО'!"&amp;BG5),,-2)</f>
        <v>отказ Русский язык</v>
      </c>
      <c r="BH2" t="str">
        <f t="shared" ca="1" si="5"/>
        <v>отказ Биология</v>
      </c>
      <c r="BI2" t="str">
        <f t="shared" ca="1" si="5"/>
        <v>отказ География</v>
      </c>
      <c r="BJ2" t="str">
        <f t="shared" ca="1" si="5"/>
        <v>отказ Математика</v>
      </c>
      <c r="BK2" t="str">
        <f t="shared" ca="1" si="5"/>
        <v>отказ Физика</v>
      </c>
      <c r="BL2" t="str">
        <f t="shared" ca="1" si="5"/>
        <v>отказ История</v>
      </c>
      <c r="BM2" t="str">
        <f t="shared" ca="1" si="5"/>
        <v>отказ Математика</v>
      </c>
      <c r="BN2" t="str">
        <f t="shared" ca="1" si="5"/>
        <v>отказ Русский язык</v>
      </c>
      <c r="BO2" t="str">
        <f t="shared" ca="1" si="5"/>
        <v>отказ География</v>
      </c>
      <c r="BP2" t="str">
        <f t="shared" ca="1" si="5"/>
        <v xml:space="preserve">отказ </v>
      </c>
      <c r="BQ2" t="str">
        <f t="shared" ca="1" si="5"/>
        <v xml:space="preserve">отказ </v>
      </c>
      <c r="BR2" t="str">
        <f t="shared" ca="1" si="5"/>
        <v xml:space="preserve">отказ </v>
      </c>
      <c r="BS2" t="str">
        <f t="shared" ca="1" si="5"/>
        <v xml:space="preserve">отказ </v>
      </c>
      <c r="BT2" t="str">
        <f t="shared" ca="1" si="5"/>
        <v xml:space="preserve">отказ </v>
      </c>
      <c r="BU2" t="str">
        <f t="shared" ca="1" si="5"/>
        <v xml:space="preserve">отказ </v>
      </c>
      <c r="BV2" t="str">
        <f t="shared" ca="1" si="5"/>
        <v xml:space="preserve">отказ </v>
      </c>
      <c r="BW2" t="str">
        <f t="shared" ca="1" si="5"/>
        <v xml:space="preserve">отказ </v>
      </c>
      <c r="BX2" t="str">
        <f t="shared" ca="1" si="5"/>
        <v xml:space="preserve">отказ </v>
      </c>
      <c r="BY2" t="str">
        <f t="shared" ca="1" si="5"/>
        <v xml:space="preserve">отказ </v>
      </c>
      <c r="BZ2" t="str">
        <f t="shared" ca="1" si="5"/>
        <v xml:space="preserve">отказ </v>
      </c>
      <c r="CA2" t="str">
        <f t="shared" ca="1" si="5"/>
        <v xml:space="preserve">отказ </v>
      </c>
      <c r="CB2" t="str">
        <f t="shared" ca="1" si="5"/>
        <v xml:space="preserve">отказ </v>
      </c>
      <c r="CC2" t="str">
        <f ca="1">"количество дней "&amp;OFFSET(INDIRECT("'Информация об ОО'!"&amp;CC5),,-2)</f>
        <v xml:space="preserve">количество дней </v>
      </c>
      <c r="CD2" t="str">
        <f t="shared" ref="CD2:CE2" ca="1" si="6">"количество дней "&amp;OFFSET(INDIRECT("'Информация об ОО'!"&amp;CD5),,-2)</f>
        <v xml:space="preserve">количество дней </v>
      </c>
      <c r="CE2" t="str">
        <f t="shared" ca="1" si="6"/>
        <v xml:space="preserve">количество дней </v>
      </c>
      <c r="CF2" t="str">
        <f ca="1">"количество дней "&amp;OFFSET(INDIRECT("'Информация об ОО'!"&amp;CF5),,-2)</f>
        <v xml:space="preserve">количество дней </v>
      </c>
      <c r="CG2" t="str">
        <f t="shared" ref="CG2:CH2" ca="1" si="7">"количество дней "&amp;OFFSET(INDIRECT("'Информация об ОО'!"&amp;CG5),,-2)</f>
        <v xml:space="preserve">количество дней </v>
      </c>
      <c r="CH2" t="str">
        <f t="shared" ca="1" si="7"/>
        <v xml:space="preserve">количество дней </v>
      </c>
    </row>
    <row r="3" spans="1:255" ht="18.75">
      <c r="B3" s="31" t="e">
        <f>IF(B2&gt;0,"Отчет готов к сохранению и отправке. Выполните пункт 5 или 6 инструкции.","Работа с отчетом не закончена.")</f>
        <v>#REF!</v>
      </c>
      <c r="R3">
        <f ca="1">OFFSET(INDIRECT("'Информация об ОО'!"&amp;R5),,-3)</f>
        <v>0</v>
      </c>
      <c r="S3">
        <f t="shared" ref="S3:BE3" ca="1" si="8">OFFSET(INDIRECT("'Информация об ОО'!"&amp;S5),,-3)</f>
        <v>0</v>
      </c>
      <c r="T3">
        <f t="shared" ca="1" si="8"/>
        <v>0</v>
      </c>
      <c r="U3">
        <f t="shared" ca="1" si="8"/>
        <v>0</v>
      </c>
      <c r="V3">
        <f t="shared" ca="1" si="8"/>
        <v>0</v>
      </c>
      <c r="W3">
        <f t="shared" ca="1" si="8"/>
        <v>0</v>
      </c>
      <c r="X3">
        <f t="shared" ca="1" si="8"/>
        <v>0</v>
      </c>
      <c r="Y3" t="str">
        <f t="shared" ca="1" si="8"/>
        <v>8 класс</v>
      </c>
      <c r="Z3">
        <f t="shared" ca="1" si="8"/>
        <v>0</v>
      </c>
      <c r="AA3" t="str">
        <f t="shared" ca="1" si="8"/>
        <v>11 класс</v>
      </c>
      <c r="AB3">
        <f t="shared" ca="1" si="8"/>
        <v>0</v>
      </c>
      <c r="AC3">
        <f t="shared" ca="1" si="8"/>
        <v>0</v>
      </c>
      <c r="AD3">
        <f t="shared" ca="1" si="8"/>
        <v>0</v>
      </c>
      <c r="AE3">
        <f t="shared" ca="1" si="8"/>
        <v>0</v>
      </c>
      <c r="AF3">
        <f t="shared" ca="1" si="8"/>
        <v>0</v>
      </c>
      <c r="AG3">
        <f t="shared" ca="1" si="8"/>
        <v>0</v>
      </c>
      <c r="AH3">
        <f t="shared" ca="1" si="8"/>
        <v>0</v>
      </c>
      <c r="AI3">
        <f t="shared" ca="1" si="8"/>
        <v>0</v>
      </c>
      <c r="AJ3">
        <f t="shared" ca="1" si="8"/>
        <v>0</v>
      </c>
      <c r="AK3">
        <f t="shared" ca="1" si="8"/>
        <v>0</v>
      </c>
      <c r="AL3">
        <f t="shared" ca="1" si="8"/>
        <v>0</v>
      </c>
      <c r="AM3">
        <f t="shared" ca="1" si="8"/>
        <v>0</v>
      </c>
      <c r="AN3">
        <f t="shared" ca="1" si="8"/>
        <v>0</v>
      </c>
      <c r="AO3">
        <f t="shared" ca="1" si="8"/>
        <v>0</v>
      </c>
      <c r="AP3">
        <f t="shared" ca="1" si="8"/>
        <v>0</v>
      </c>
      <c r="AQ3">
        <f t="shared" ca="1" si="8"/>
        <v>0</v>
      </c>
      <c r="AR3">
        <f t="shared" ca="1" si="8"/>
        <v>0</v>
      </c>
      <c r="AS3">
        <f t="shared" ca="1" si="8"/>
        <v>0</v>
      </c>
      <c r="AT3">
        <f t="shared" ca="1" si="8"/>
        <v>0</v>
      </c>
      <c r="AU3">
        <f t="shared" ca="1" si="8"/>
        <v>0</v>
      </c>
      <c r="AV3">
        <f t="shared" ca="1" si="8"/>
        <v>0</v>
      </c>
      <c r="AW3">
        <f t="shared" ca="1" si="8"/>
        <v>0</v>
      </c>
      <c r="AX3">
        <f t="shared" ca="1" si="8"/>
        <v>0</v>
      </c>
      <c r="AY3">
        <f t="shared" ca="1" si="8"/>
        <v>0</v>
      </c>
      <c r="AZ3">
        <f t="shared" ca="1" si="8"/>
        <v>0</v>
      </c>
      <c r="BA3">
        <f t="shared" ca="1" si="8"/>
        <v>0</v>
      </c>
      <c r="BB3">
        <f t="shared" ca="1" si="8"/>
        <v>0</v>
      </c>
      <c r="BC3">
        <f t="shared" ca="1" si="8"/>
        <v>0</v>
      </c>
      <c r="BD3">
        <f t="shared" ca="1" si="8"/>
        <v>0</v>
      </c>
      <c r="BE3">
        <f t="shared" ca="1" si="8"/>
        <v>0</v>
      </c>
    </row>
    <row r="4" spans="1:255" ht="18.75">
      <c r="B4" s="31"/>
    </row>
    <row r="5" spans="1:255">
      <c r="R5" t="s">
        <v>164</v>
      </c>
      <c r="S5" t="s">
        <v>165</v>
      </c>
      <c r="T5" t="s">
        <v>166</v>
      </c>
      <c r="U5" t="s">
        <v>167</v>
      </c>
      <c r="V5" t="s">
        <v>168</v>
      </c>
      <c r="W5" t="s">
        <v>169</v>
      </c>
      <c r="X5" t="s">
        <v>170</v>
      </c>
      <c r="Y5" t="s">
        <v>171</v>
      </c>
      <c r="Z5" t="s">
        <v>172</v>
      </c>
      <c r="AA5" t="s">
        <v>173</v>
      </c>
      <c r="AB5" t="s">
        <v>174</v>
      </c>
      <c r="AC5" t="s">
        <v>175</v>
      </c>
      <c r="AD5" t="s">
        <v>176</v>
      </c>
      <c r="AE5" t="s">
        <v>177</v>
      </c>
      <c r="AF5" t="s">
        <v>178</v>
      </c>
      <c r="AG5" t="s">
        <v>179</v>
      </c>
      <c r="AH5" t="s">
        <v>180</v>
      </c>
      <c r="AI5" t="s">
        <v>181</v>
      </c>
      <c r="AJ5" t="s">
        <v>182</v>
      </c>
      <c r="AK5" t="s">
        <v>183</v>
      </c>
      <c r="AL5" t="s">
        <v>184</v>
      </c>
      <c r="AM5" t="s">
        <v>190</v>
      </c>
      <c r="AN5" t="s">
        <v>191</v>
      </c>
      <c r="AO5" t="s">
        <v>192</v>
      </c>
      <c r="AP5" t="s">
        <v>193</v>
      </c>
      <c r="AQ5" t="s">
        <v>194</v>
      </c>
      <c r="AR5" t="s">
        <v>195</v>
      </c>
      <c r="AS5" t="s">
        <v>196</v>
      </c>
      <c r="AT5" t="s">
        <v>197</v>
      </c>
      <c r="AU5" t="s">
        <v>198</v>
      </c>
      <c r="AV5" t="s">
        <v>199</v>
      </c>
      <c r="AW5" t="s">
        <v>200</v>
      </c>
      <c r="AX5" t="s">
        <v>246</v>
      </c>
      <c r="AY5" t="s">
        <v>247</v>
      </c>
      <c r="AZ5" t="s">
        <v>248</v>
      </c>
      <c r="BA5" t="s">
        <v>249</v>
      </c>
      <c r="BB5" t="s">
        <v>250</v>
      </c>
      <c r="BC5" t="s">
        <v>251</v>
      </c>
      <c r="BD5" t="s">
        <v>252</v>
      </c>
      <c r="BE5" t="s">
        <v>253</v>
      </c>
      <c r="BF5" t="s">
        <v>164</v>
      </c>
      <c r="BG5" t="s">
        <v>165</v>
      </c>
      <c r="BH5" t="s">
        <v>166</v>
      </c>
      <c r="BI5" t="s">
        <v>167</v>
      </c>
      <c r="BJ5" t="s">
        <v>168</v>
      </c>
      <c r="BK5" t="s">
        <v>169</v>
      </c>
      <c r="BL5" t="s">
        <v>170</v>
      </c>
      <c r="BM5" t="s">
        <v>171</v>
      </c>
      <c r="BN5" t="s">
        <v>172</v>
      </c>
      <c r="BO5" t="s">
        <v>173</v>
      </c>
      <c r="BP5" t="s">
        <v>174</v>
      </c>
      <c r="BQ5" t="s">
        <v>175</v>
      </c>
      <c r="BR5" t="s">
        <v>176</v>
      </c>
      <c r="BS5" t="s">
        <v>177</v>
      </c>
      <c r="BT5" t="s">
        <v>178</v>
      </c>
      <c r="BU5" t="s">
        <v>179</v>
      </c>
      <c r="BV5" t="s">
        <v>180</v>
      </c>
      <c r="BW5" t="s">
        <v>181</v>
      </c>
      <c r="BX5" t="s">
        <v>182</v>
      </c>
      <c r="BY5" t="s">
        <v>183</v>
      </c>
      <c r="BZ5" t="s">
        <v>184</v>
      </c>
      <c r="CA5" t="s">
        <v>190</v>
      </c>
      <c r="CB5" t="s">
        <v>191</v>
      </c>
      <c r="CC5" t="s">
        <v>177</v>
      </c>
      <c r="CD5" t="s">
        <v>178</v>
      </c>
      <c r="CE5" t="s">
        <v>179</v>
      </c>
      <c r="CF5" t="s">
        <v>246</v>
      </c>
      <c r="CG5" t="s">
        <v>247</v>
      </c>
      <c r="CH5" t="s">
        <v>248</v>
      </c>
    </row>
    <row r="6" spans="1:255">
      <c r="B6" s="33"/>
      <c r="C6" s="33"/>
      <c r="D6" s="33"/>
      <c r="E6" s="33"/>
      <c r="F6" s="33"/>
      <c r="G6" s="33"/>
      <c r="H6" s="33"/>
      <c r="I6" s="33"/>
      <c r="J6" s="33"/>
      <c r="K6" s="33"/>
    </row>
    <row r="7" spans="1:255">
      <c r="B7" s="33"/>
      <c r="C7" s="33"/>
      <c r="D7" s="33"/>
      <c r="E7" s="33"/>
      <c r="F7" s="33"/>
      <c r="G7" s="33"/>
      <c r="H7" s="33"/>
    </row>
    <row r="8" spans="1:255">
      <c r="B8" s="34"/>
      <c r="C8" s="34"/>
      <c r="D8" s="34"/>
      <c r="E8" s="33"/>
      <c r="F8" s="34"/>
      <c r="G8" s="33"/>
      <c r="H8" s="33"/>
    </row>
    <row r="9" spans="1:255">
      <c r="B9" s="34"/>
      <c r="C9" s="34"/>
      <c r="D9" s="34"/>
      <c r="E9" s="33"/>
      <c r="F9" s="34"/>
      <c r="G9" s="33"/>
      <c r="H9" s="33"/>
    </row>
    <row r="10" spans="1:255">
      <c r="B10" s="34"/>
      <c r="C10" s="34"/>
      <c r="D10" s="34"/>
      <c r="E10" s="33"/>
      <c r="F10" s="34"/>
      <c r="G10" s="33"/>
      <c r="H10" s="33"/>
    </row>
    <row r="11" spans="1:255">
      <c r="B11" s="34"/>
      <c r="C11" s="34"/>
      <c r="D11" s="34"/>
      <c r="E11" s="33"/>
      <c r="F11" s="34"/>
      <c r="G11" s="33"/>
      <c r="H11" s="33"/>
    </row>
    <row r="12" spans="1:255">
      <c r="B12" s="34"/>
      <c r="C12" s="34"/>
      <c r="D12" s="34"/>
      <c r="E12" s="33"/>
      <c r="F12" s="34"/>
      <c r="G12" s="33"/>
      <c r="H12" s="33"/>
    </row>
    <row r="13" spans="1:255">
      <c r="B13" s="34"/>
      <c r="C13" s="34"/>
      <c r="D13" s="34"/>
      <c r="E13" s="33"/>
      <c r="F13" s="34"/>
      <c r="G13" s="33"/>
      <c r="H13" s="33"/>
    </row>
    <row r="14" spans="1:255">
      <c r="B14" s="34"/>
      <c r="C14" s="34"/>
      <c r="D14" s="34"/>
      <c r="E14" s="33"/>
      <c r="F14" s="34"/>
      <c r="G14" s="33"/>
      <c r="H14" s="33"/>
    </row>
    <row r="15" spans="1:255">
      <c r="B15" s="34"/>
      <c r="C15" s="34"/>
      <c r="D15" s="34"/>
      <c r="E15" s="33"/>
      <c r="F15" s="34"/>
      <c r="G15" s="33"/>
      <c r="H15" s="33"/>
    </row>
    <row r="16" spans="1:255">
      <c r="B16" s="34"/>
      <c r="C16" s="34"/>
      <c r="D16" s="34"/>
      <c r="E16" s="33"/>
      <c r="F16" s="34"/>
      <c r="G16" s="33"/>
      <c r="H16" s="33"/>
    </row>
    <row r="17" spans="2:8">
      <c r="B17" s="34"/>
      <c r="C17" s="34"/>
      <c r="D17" s="34"/>
      <c r="E17" s="33"/>
      <c r="F17" s="34"/>
      <c r="G17" s="33"/>
      <c r="H17" s="33"/>
    </row>
    <row r="18" spans="2:8">
      <c r="B18" s="34"/>
      <c r="C18" s="34"/>
      <c r="D18" s="34"/>
      <c r="E18" s="33"/>
      <c r="F18" s="34"/>
      <c r="G18" s="33"/>
      <c r="H18" s="33"/>
    </row>
    <row r="19" spans="2:8">
      <c r="B19" s="34"/>
      <c r="C19" s="34"/>
      <c r="D19" s="34"/>
      <c r="E19" s="33"/>
      <c r="F19" s="34"/>
      <c r="G19" s="33"/>
      <c r="H19" s="33"/>
    </row>
    <row r="20" spans="2:8">
      <c r="B20" s="34"/>
      <c r="C20" s="34"/>
      <c r="D20" s="34"/>
      <c r="E20" s="33"/>
      <c r="F20" s="34"/>
      <c r="G20" s="33"/>
      <c r="H20" s="33"/>
    </row>
    <row r="21" spans="2:8">
      <c r="B21" s="34"/>
      <c r="C21" s="34"/>
      <c r="D21" s="34"/>
      <c r="E21" s="33"/>
      <c r="F21" s="34"/>
      <c r="G21" s="33"/>
      <c r="H21" s="33"/>
    </row>
    <row r="22" spans="2:8">
      <c r="B22" s="34"/>
      <c r="C22" s="34"/>
      <c r="D22" s="34"/>
      <c r="E22" s="33"/>
      <c r="F22" s="34"/>
      <c r="G22" s="33"/>
      <c r="H22" s="33"/>
    </row>
    <row r="23" spans="2:8">
      <c r="B23" s="34"/>
      <c r="C23" s="34"/>
      <c r="D23" s="34"/>
      <c r="E23" s="33"/>
      <c r="F23" s="34"/>
      <c r="G23" s="33"/>
      <c r="H23" s="33"/>
    </row>
    <row r="24" spans="2:8">
      <c r="B24" s="34"/>
      <c r="C24" s="34"/>
      <c r="D24" s="34"/>
      <c r="E24" s="33"/>
      <c r="F24" s="34"/>
      <c r="G24" s="33"/>
      <c r="H24" s="33"/>
    </row>
    <row r="25" spans="2:8">
      <c r="B25" s="34"/>
      <c r="C25" s="34"/>
      <c r="D25" s="34"/>
      <c r="E25" s="33"/>
      <c r="F25" s="34"/>
      <c r="G25" s="33"/>
      <c r="H25" s="33"/>
    </row>
    <row r="26" spans="2:8">
      <c r="B26" s="34"/>
      <c r="C26" s="34"/>
      <c r="D26" s="34"/>
      <c r="E26" s="33"/>
      <c r="F26" s="34"/>
      <c r="G26" s="33"/>
      <c r="H26" s="33"/>
    </row>
    <row r="27" spans="2:8">
      <c r="B27" s="34"/>
      <c r="C27" s="34"/>
      <c r="D27" s="34"/>
      <c r="E27" s="33"/>
      <c r="F27" s="34"/>
      <c r="G27" s="33"/>
      <c r="H27" s="33"/>
    </row>
    <row r="28" spans="2:8">
      <c r="B28" s="34"/>
      <c r="C28" s="34"/>
      <c r="D28" s="34"/>
      <c r="E28" s="33"/>
      <c r="F28" s="34"/>
      <c r="G28" s="33"/>
      <c r="H28" s="33"/>
    </row>
    <row r="29" spans="2:8">
      <c r="B29" s="34"/>
      <c r="C29" s="34"/>
      <c r="D29" s="34"/>
      <c r="E29" s="33"/>
      <c r="F29" s="34"/>
      <c r="G29" s="33"/>
      <c r="H29" s="33"/>
    </row>
    <row r="30" spans="2:8">
      <c r="B30" s="34"/>
      <c r="C30" s="34"/>
      <c r="D30" s="34"/>
      <c r="E30" s="33"/>
      <c r="F30" s="34"/>
      <c r="G30" s="33"/>
      <c r="H30" s="33"/>
    </row>
    <row r="31" spans="2:8">
      <c r="B31" s="34"/>
      <c r="C31" s="34"/>
      <c r="D31" s="34"/>
      <c r="E31" s="33"/>
      <c r="F31" s="34"/>
      <c r="G31" s="33"/>
      <c r="H31" s="33"/>
    </row>
    <row r="32" spans="2:8">
      <c r="B32" s="34"/>
      <c r="C32" s="34"/>
      <c r="D32" s="34"/>
      <c r="E32" s="33"/>
      <c r="F32" s="34"/>
      <c r="G32" s="33"/>
      <c r="H32" s="33"/>
    </row>
    <row r="33" spans="2:8">
      <c r="B33" s="34"/>
      <c r="C33" s="34"/>
      <c r="D33" s="34"/>
      <c r="E33" s="33"/>
      <c r="F33" s="34"/>
      <c r="G33" s="33"/>
      <c r="H33" s="33"/>
    </row>
    <row r="34" spans="2:8">
      <c r="B34" s="34"/>
      <c r="C34" s="34"/>
      <c r="D34" s="34"/>
      <c r="E34" s="33"/>
      <c r="F34" s="34"/>
      <c r="G34" s="33"/>
      <c r="H34" s="33"/>
    </row>
    <row r="35" spans="2:8">
      <c r="B35" s="34"/>
      <c r="C35" s="34"/>
      <c r="D35" s="34"/>
      <c r="E35" s="33"/>
      <c r="F35" s="34"/>
      <c r="G35" s="33"/>
      <c r="H35" s="33"/>
    </row>
    <row r="36" spans="2:8">
      <c r="B36" s="34"/>
      <c r="C36" s="34"/>
      <c r="D36" s="34"/>
      <c r="E36" s="33"/>
      <c r="F36" s="34"/>
      <c r="G36" s="33"/>
      <c r="H36" s="33"/>
    </row>
    <row r="37" spans="2:8">
      <c r="B37" s="34"/>
      <c r="C37" s="34"/>
      <c r="D37" s="34"/>
      <c r="E37" s="33"/>
      <c r="F37" s="34"/>
      <c r="G37" s="33"/>
      <c r="H37" s="33"/>
    </row>
    <row r="38" spans="2:8">
      <c r="B38" s="34"/>
      <c r="C38" s="34"/>
      <c r="D38" s="34"/>
      <c r="E38" s="33"/>
      <c r="F38" s="34"/>
      <c r="G38" s="33"/>
      <c r="H38" s="33"/>
    </row>
    <row r="39" spans="2:8">
      <c r="B39" s="34"/>
      <c r="C39" s="34"/>
      <c r="D39" s="34"/>
      <c r="E39" s="33"/>
      <c r="F39" s="34"/>
      <c r="G39" s="33"/>
      <c r="H39" s="33"/>
    </row>
    <row r="40" spans="2:8">
      <c r="B40" s="33"/>
      <c r="C40" s="34"/>
      <c r="D40" s="33"/>
      <c r="E40" s="33"/>
      <c r="F40" s="34"/>
      <c r="G40" s="33"/>
      <c r="H40" s="33"/>
    </row>
    <row r="41" spans="2:8">
      <c r="B41" s="33"/>
      <c r="C41" s="33"/>
      <c r="D41" s="33"/>
      <c r="E41" s="33"/>
      <c r="F41" s="33"/>
      <c r="G41" s="33"/>
      <c r="H41" s="33"/>
    </row>
    <row r="42" spans="2:8">
      <c r="B42" s="33"/>
      <c r="C42" s="33"/>
      <c r="D42" s="33"/>
      <c r="E42" s="33"/>
      <c r="F42" s="33"/>
      <c r="G42" s="33"/>
      <c r="H42" s="33"/>
    </row>
    <row r="43" spans="2:8">
      <c r="B43" s="33"/>
      <c r="C43" s="33"/>
      <c r="D43" s="33"/>
      <c r="E43" s="33"/>
      <c r="F43" s="33"/>
      <c r="G43" s="33"/>
      <c r="H43" s="33"/>
    </row>
    <row r="44" spans="2:8">
      <c r="B44" s="33"/>
      <c r="C44" s="33"/>
      <c r="D44" s="33"/>
      <c r="E44" s="33"/>
      <c r="F44" s="33"/>
      <c r="G44" s="33"/>
      <c r="H44" s="33"/>
    </row>
    <row r="45" spans="2:8">
      <c r="B45" s="33"/>
      <c r="C45" s="33"/>
      <c r="D45" s="33"/>
      <c r="E45" s="33"/>
      <c r="F45" s="33"/>
      <c r="G45" s="33"/>
      <c r="H45" s="33"/>
    </row>
    <row r="46" spans="2:8">
      <c r="B46" s="33"/>
      <c r="C46" s="33"/>
      <c r="D46" s="33"/>
      <c r="E46" s="33"/>
      <c r="F46" s="33"/>
      <c r="G46" s="33"/>
      <c r="H46" s="33"/>
    </row>
    <row r="47" spans="2:8">
      <c r="B47" s="33"/>
      <c r="C47" s="33"/>
      <c r="D47" s="33"/>
      <c r="E47" s="33"/>
      <c r="F47" s="33"/>
      <c r="G47" s="33"/>
      <c r="H47" s="33"/>
    </row>
    <row r="48" spans="2:8">
      <c r="B48" s="33"/>
      <c r="C48" s="33"/>
      <c r="D48" s="33"/>
      <c r="E48" s="33"/>
      <c r="F48" s="33"/>
      <c r="G48" s="33"/>
      <c r="H48" s="33"/>
    </row>
    <row r="49" spans="2:8">
      <c r="B49" s="33"/>
      <c r="C49" s="33"/>
      <c r="D49" s="33"/>
      <c r="E49" s="33"/>
      <c r="F49" s="33"/>
      <c r="G49" s="33"/>
      <c r="H49" s="33"/>
    </row>
    <row r="50" spans="2:8">
      <c r="B50" s="33"/>
      <c r="C50" s="33"/>
      <c r="D50" s="33"/>
      <c r="E50" s="33"/>
      <c r="F50" s="33"/>
      <c r="G50" s="33"/>
      <c r="H50" s="33"/>
    </row>
    <row r="51" spans="2:8">
      <c r="B51" s="33"/>
      <c r="C51" s="33"/>
      <c r="D51" s="33"/>
      <c r="E51" s="33"/>
      <c r="F51" s="33"/>
      <c r="G51" s="33"/>
      <c r="H51" s="33"/>
    </row>
    <row r="52" spans="2:8">
      <c r="B52" s="33"/>
      <c r="C52" s="33"/>
      <c r="D52" s="33"/>
      <c r="E52" s="33"/>
      <c r="F52" s="33"/>
      <c r="G52" s="33"/>
      <c r="H52" s="33"/>
    </row>
    <row r="53" spans="2:8">
      <c r="B53" s="33"/>
      <c r="C53" s="33"/>
      <c r="D53" s="33"/>
      <c r="E53" s="33"/>
      <c r="F53" s="33"/>
      <c r="G53" s="33"/>
      <c r="H53" s="33"/>
    </row>
    <row r="54" spans="2:8">
      <c r="B54" s="33"/>
      <c r="C54" s="33"/>
      <c r="D54" s="33"/>
      <c r="E54" s="33"/>
      <c r="F54" s="33"/>
      <c r="G54" s="33"/>
      <c r="H54" s="33"/>
    </row>
    <row r="55" spans="2:8">
      <c r="B55" s="33"/>
      <c r="C55" s="33"/>
      <c r="D55" s="33"/>
      <c r="E55" s="33"/>
      <c r="F55" s="33"/>
      <c r="G55" s="33"/>
      <c r="H55" s="33"/>
    </row>
    <row r="56" spans="2:8">
      <c r="B56" s="34"/>
      <c r="C56" s="33"/>
    </row>
  </sheetData>
  <sheetProtection sheet="1" objects="1" scenarios="1" selectLockedCells="1"/>
  <phoneticPr fontId="35" type="noConversion"/>
  <conditionalFormatting sqref="B3:B4">
    <cfRule type="expression" dxfId="2" priority="1" stopIfTrue="1">
      <formula>B2=1</formula>
    </cfRule>
  </conditionalFormatting>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sheetPr codeName="Лист3"/>
  <dimension ref="A1:IV41"/>
  <sheetViews>
    <sheetView topLeftCell="XFD1" workbookViewId="0">
      <selection sqref="A1:XFD1048576"/>
    </sheetView>
  </sheetViews>
  <sheetFormatPr defaultColWidth="0" defaultRowHeight="15"/>
  <cols>
    <col min="1" max="256" width="8.85546875" hidden="1" customWidth="1"/>
  </cols>
  <sheetData>
    <row r="1" spans="1:17">
      <c r="C1" t="s">
        <v>47</v>
      </c>
      <c r="E1" t="s">
        <v>18</v>
      </c>
      <c r="G1">
        <f>(1000000-100000)/G2/2</f>
        <v>467.28971962616822</v>
      </c>
      <c r="J1" s="1"/>
      <c r="K1" s="1"/>
      <c r="L1" s="1"/>
      <c r="M1" s="1"/>
      <c r="N1" s="1"/>
      <c r="O1" s="1" t="s">
        <v>94</v>
      </c>
      <c r="P1" s="1" t="s">
        <v>13</v>
      </c>
      <c r="Q1" s="54" t="s">
        <v>62</v>
      </c>
    </row>
    <row r="2" spans="1:17">
      <c r="A2" t="s">
        <v>22</v>
      </c>
      <c r="C2">
        <v>2</v>
      </c>
      <c r="E2" t="s">
        <v>16</v>
      </c>
      <c r="G2">
        <v>963</v>
      </c>
      <c r="J2" s="1" t="s">
        <v>20</v>
      </c>
      <c r="K2" s="1">
        <v>1</v>
      </c>
      <c r="L2" s="1"/>
      <c r="M2" s="1"/>
      <c r="N2" s="1"/>
      <c r="O2" s="1" t="s">
        <v>93</v>
      </c>
      <c r="P2" s="1" t="s">
        <v>19</v>
      </c>
      <c r="Q2" s="54" t="s">
        <v>63</v>
      </c>
    </row>
    <row r="3" spans="1:17">
      <c r="A3" t="s">
        <v>23</v>
      </c>
      <c r="C3">
        <v>5</v>
      </c>
      <c r="E3" t="s">
        <v>17</v>
      </c>
      <c r="J3" s="1" t="s">
        <v>15</v>
      </c>
      <c r="K3" s="1">
        <v>2</v>
      </c>
      <c r="L3" s="1"/>
      <c r="M3" s="1"/>
      <c r="N3" s="1"/>
      <c r="O3" s="1" t="s">
        <v>92</v>
      </c>
      <c r="P3" s="1">
        <v>5</v>
      </c>
      <c r="Q3" s="54" t="s">
        <v>90</v>
      </c>
    </row>
    <row r="4" spans="1:17">
      <c r="A4" t="s">
        <v>24</v>
      </c>
      <c r="J4" s="1"/>
      <c r="K4" s="1"/>
      <c r="L4" s="1"/>
      <c r="M4" s="1"/>
      <c r="N4" s="1"/>
      <c r="O4" s="1"/>
      <c r="P4" s="1">
        <v>4</v>
      </c>
      <c r="Q4" s="54" t="s">
        <v>64</v>
      </c>
    </row>
    <row r="5" spans="1:17">
      <c r="A5" t="s">
        <v>25</v>
      </c>
      <c r="C5" s="54" t="s">
        <v>0</v>
      </c>
      <c r="J5" s="1"/>
      <c r="K5" s="1"/>
      <c r="L5" s="1"/>
      <c r="M5" s="1"/>
      <c r="N5" s="1"/>
      <c r="O5" s="1"/>
      <c r="P5" s="1">
        <v>3</v>
      </c>
      <c r="Q5" s="54" t="s">
        <v>91</v>
      </c>
    </row>
    <row r="6" spans="1:17">
      <c r="A6" t="s">
        <v>26</v>
      </c>
      <c r="C6" s="54" t="s">
        <v>3</v>
      </c>
      <c r="J6" s="1"/>
      <c r="K6" s="1"/>
      <c r="L6" s="1"/>
      <c r="M6" s="1"/>
      <c r="N6" s="1"/>
      <c r="O6" s="1"/>
      <c r="P6" s="1">
        <v>2</v>
      </c>
      <c r="Q6" s="54" t="s">
        <v>65</v>
      </c>
    </row>
    <row r="7" spans="1:17">
      <c r="A7" t="s">
        <v>27</v>
      </c>
      <c r="C7" s="54" t="s">
        <v>1</v>
      </c>
      <c r="Q7" s="54" t="s">
        <v>66</v>
      </c>
    </row>
    <row r="8" spans="1:17">
      <c r="A8" t="s">
        <v>28</v>
      </c>
      <c r="C8" s="54" t="s">
        <v>2</v>
      </c>
      <c r="Q8" s="54" t="s">
        <v>67</v>
      </c>
    </row>
    <row r="9" spans="1:17">
      <c r="A9" t="s">
        <v>29</v>
      </c>
      <c r="C9" s="57" t="s">
        <v>147</v>
      </c>
      <c r="Q9" s="54" t="s">
        <v>92</v>
      </c>
    </row>
    <row r="10" spans="1:17">
      <c r="A10" t="s">
        <v>30</v>
      </c>
      <c r="C10" s="57" t="s">
        <v>148</v>
      </c>
      <c r="Q10" s="54" t="s">
        <v>68</v>
      </c>
    </row>
    <row r="11" spans="1:17">
      <c r="A11" t="s">
        <v>31</v>
      </c>
      <c r="Q11" s="54" t="s">
        <v>69</v>
      </c>
    </row>
    <row r="12" spans="1:17">
      <c r="A12" t="s">
        <v>32</v>
      </c>
      <c r="Q12" s="54" t="s">
        <v>70</v>
      </c>
    </row>
    <row r="13" spans="1:17">
      <c r="A13" t="s">
        <v>33</v>
      </c>
      <c r="Q13" s="54" t="s">
        <v>71</v>
      </c>
    </row>
    <row r="14" spans="1:17">
      <c r="A14" t="s">
        <v>34</v>
      </c>
      <c r="Q14" s="54" t="s">
        <v>72</v>
      </c>
    </row>
    <row r="15" spans="1:17">
      <c r="A15" t="s">
        <v>35</v>
      </c>
      <c r="Q15" s="54" t="s">
        <v>93</v>
      </c>
    </row>
    <row r="16" spans="1:17">
      <c r="A16" t="s">
        <v>36</v>
      </c>
      <c r="Q16" s="54" t="s">
        <v>73</v>
      </c>
    </row>
    <row r="17" spans="1:17">
      <c r="A17" t="s">
        <v>37</v>
      </c>
      <c r="Q17" s="54" t="s">
        <v>74</v>
      </c>
    </row>
    <row r="18" spans="1:17">
      <c r="A18" t="s">
        <v>38</v>
      </c>
      <c r="Q18" s="54" t="s">
        <v>75</v>
      </c>
    </row>
    <row r="19" spans="1:17">
      <c r="A19" t="s">
        <v>39</v>
      </c>
      <c r="Q19" s="54" t="s">
        <v>76</v>
      </c>
    </row>
    <row r="20" spans="1:17">
      <c r="A20" t="s">
        <v>40</v>
      </c>
      <c r="Q20" s="54" t="s">
        <v>77</v>
      </c>
    </row>
    <row r="21" spans="1:17">
      <c r="A21" t="s">
        <v>41</v>
      </c>
      <c r="Q21" s="54" t="s">
        <v>78</v>
      </c>
    </row>
    <row r="22" spans="1:17">
      <c r="A22" t="s">
        <v>42</v>
      </c>
      <c r="Q22" s="54" t="s">
        <v>79</v>
      </c>
    </row>
    <row r="23" spans="1:17">
      <c r="A23" t="s">
        <v>43</v>
      </c>
      <c r="Q23" s="55" t="s">
        <v>80</v>
      </c>
    </row>
    <row r="24" spans="1:17">
      <c r="A24" t="s">
        <v>44</v>
      </c>
      <c r="Q24" s="55" t="s">
        <v>81</v>
      </c>
    </row>
    <row r="25" spans="1:17">
      <c r="A25" t="s">
        <v>45</v>
      </c>
      <c r="Q25" s="55" t="s">
        <v>82</v>
      </c>
    </row>
    <row r="26" spans="1:17">
      <c r="A26" t="s">
        <v>46</v>
      </c>
      <c r="Q26" s="55" t="s">
        <v>83</v>
      </c>
    </row>
    <row r="27" spans="1:17">
      <c r="Q27" s="55" t="s">
        <v>84</v>
      </c>
    </row>
    <row r="28" spans="1:17">
      <c r="Q28" s="55" t="s">
        <v>85</v>
      </c>
    </row>
    <row r="29" spans="1:17">
      <c r="Q29" s="55" t="s">
        <v>86</v>
      </c>
    </row>
    <row r="30" spans="1:17">
      <c r="Q30" s="55" t="s">
        <v>87</v>
      </c>
    </row>
    <row r="31" spans="1:17">
      <c r="Q31" s="55" t="s">
        <v>88</v>
      </c>
    </row>
    <row r="32" spans="1:17">
      <c r="Q32" s="54" t="s">
        <v>89</v>
      </c>
    </row>
    <row r="33" spans="17:17">
      <c r="Q33" s="54">
        <v>1</v>
      </c>
    </row>
    <row r="34" spans="17:17">
      <c r="Q34" s="54">
        <v>2</v>
      </c>
    </row>
    <row r="35" spans="17:17">
      <c r="Q35" s="54">
        <v>3</v>
      </c>
    </row>
    <row r="36" spans="17:17">
      <c r="Q36" s="54">
        <v>4</v>
      </c>
    </row>
    <row r="37" spans="17:17">
      <c r="Q37" s="54">
        <v>5</v>
      </c>
    </row>
    <row r="38" spans="17:17">
      <c r="Q38" s="54">
        <v>6</v>
      </c>
    </row>
    <row r="39" spans="17:17">
      <c r="Q39" s="54">
        <v>7</v>
      </c>
    </row>
    <row r="40" spans="17:17">
      <c r="Q40" s="54">
        <v>8</v>
      </c>
    </row>
    <row r="41" spans="17:17">
      <c r="Q41" s="54">
        <v>9</v>
      </c>
    </row>
  </sheetData>
  <phoneticPr fontId="3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
  <sheetViews>
    <sheetView workbookViewId="0">
      <selection sqref="A1:XFD1048576"/>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10</vt:i4>
      </vt:variant>
    </vt:vector>
  </HeadingPairs>
  <TitlesOfParts>
    <vt:vector size="15" baseType="lpstr">
      <vt:lpstr>Инструкция</vt:lpstr>
      <vt:lpstr>Информация об ОО</vt:lpstr>
      <vt:lpstr>otchet</vt:lpstr>
      <vt:lpstr>служ</vt:lpstr>
      <vt:lpstr>Лист1</vt:lpstr>
      <vt:lpstr>buka</vt:lpstr>
      <vt:lpstr>gender</vt:lpstr>
      <vt:lpstr>klass</vt:lpstr>
      <vt:lpstr>kval</vt:lpstr>
      <vt:lpstr>ocen</vt:lpstr>
      <vt:lpstr>para</vt:lpstr>
      <vt:lpstr>parall</vt:lpstr>
      <vt:lpstr>teach</vt:lpstr>
      <vt:lpstr>teach_s</vt:lpstr>
      <vt:lpstr>yn_</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2016-09-13T09:26:52Z</cp:lastPrinted>
  <dcterms:created xsi:type="dcterms:W3CDTF">2006-09-16T00:00:00Z</dcterms:created>
  <dcterms:modified xsi:type="dcterms:W3CDTF">2020-02-03T07:41:17Z</dcterms:modified>
</cp:coreProperties>
</file>